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6" windowWidth="5712" windowHeight="7236" activeTab="0"/>
  </bookViews>
  <sheets>
    <sheet name="Database" sheetId="2" r:id="rId1"/>
    <sheet name="Sample_type" sheetId="3" r:id="rId2"/>
  </sheets>
  <definedNames>
    <definedName name="_xlnm._FilterDatabase" localSheetId="0" hidden="1">'Database'!$B$5:$O$75</definedName>
  </definedNames>
  <calcPr calcId="145621"/>
</workbook>
</file>

<file path=xl/sharedStrings.xml><?xml version="1.0" encoding="utf-8"?>
<sst xmlns="http://schemas.openxmlformats.org/spreadsheetml/2006/main" count="447" uniqueCount="151">
  <si>
    <t>Site</t>
  </si>
  <si>
    <t>Latitude</t>
  </si>
  <si>
    <t>Longitude</t>
  </si>
  <si>
    <t>Uncal BP</t>
  </si>
  <si>
    <r>
      <t>St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Dev</t>
    </r>
  </si>
  <si>
    <t>Mean Cal BP</t>
  </si>
  <si>
    <t>Bisoli</t>
  </si>
  <si>
    <t>Broadhurst</t>
  </si>
  <si>
    <t>Mubuga V</t>
  </si>
  <si>
    <t>Eastern</t>
  </si>
  <si>
    <t>Enkapune Ya Muto (GtJil2)</t>
  </si>
  <si>
    <t>Ganga GpJa 17</t>
  </si>
  <si>
    <t>Kithiru GpJp 35</t>
  </si>
  <si>
    <t>Kwale Forest</t>
  </si>
  <si>
    <t>Kwamboo</t>
  </si>
  <si>
    <t>Lanet II, Nakuru</t>
  </si>
  <si>
    <t>Manda Island</t>
  </si>
  <si>
    <t>Chaminade</t>
  </si>
  <si>
    <t>Mtuzi Hill Rockshelter (DZ126)</t>
  </si>
  <si>
    <t>Phopo Hill</t>
  </si>
  <si>
    <t>Chibuene</t>
  </si>
  <si>
    <t>Hola hola</t>
  </si>
  <si>
    <t>Massingir</t>
  </si>
  <si>
    <t>Matola IV</t>
  </si>
  <si>
    <t>Kabacusi</t>
  </si>
  <si>
    <t>Mucucu II/3 lioness shelter</t>
  </si>
  <si>
    <t>Broederstroom, 24/73 K</t>
  </si>
  <si>
    <t>Diamant</t>
  </si>
  <si>
    <t>Enkwazini</t>
  </si>
  <si>
    <t>Klein Afrika</t>
  </si>
  <si>
    <t>Mabveni</t>
  </si>
  <si>
    <t>Mpame</t>
  </si>
  <si>
    <t>Ntsitsana, Pit 1</t>
  </si>
  <si>
    <t>Shongweni Waterworks Park</t>
  </si>
  <si>
    <t>Silver Leaves</t>
  </si>
  <si>
    <t>Langubhela</t>
  </si>
  <si>
    <t>Amboni Cave</t>
  </si>
  <si>
    <t>Bombo Kaburi</t>
  </si>
  <si>
    <t>Ivuna</t>
  </si>
  <si>
    <t>Katuruka</t>
  </si>
  <si>
    <t>Kilwa Kisiwani</t>
  </si>
  <si>
    <t>Kwelikwiji</t>
  </si>
  <si>
    <t>Limbo</t>
  </si>
  <si>
    <t>Mumba</t>
  </si>
  <si>
    <t>Mwika</t>
  </si>
  <si>
    <t>Pwaga</t>
  </si>
  <si>
    <t>Bigo</t>
  </si>
  <si>
    <t>Chobi</t>
  </si>
  <si>
    <t>Malemba-Nkulu</t>
  </si>
  <si>
    <t>Naviundu River</t>
  </si>
  <si>
    <t>Chowo River Site</t>
  </si>
  <si>
    <t>Isami Pati mound/ Isamu Pati Mound</t>
  </si>
  <si>
    <t>Kalambo Falls</t>
  </si>
  <si>
    <t>Kamnama</t>
  </si>
  <si>
    <t>Kamusongolwa Kopje</t>
  </si>
  <si>
    <t>Kangonga</t>
  </si>
  <si>
    <t>Kansanshi Hill</t>
  </si>
  <si>
    <t>Kapwirimbwe</t>
  </si>
  <si>
    <t>Kumadzulo</t>
  </si>
  <si>
    <t>Lubusi</t>
  </si>
  <si>
    <t>Makwe Shelter</t>
  </si>
  <si>
    <t>M'teteshi 1</t>
  </si>
  <si>
    <t>Mufulwe</t>
  </si>
  <si>
    <t>Mumbwa</t>
  </si>
  <si>
    <t>Mwanamaimpa</t>
  </si>
  <si>
    <t>Nakapapula</t>
  </si>
  <si>
    <t>Ndonde</t>
  </si>
  <si>
    <t>Salumano</t>
  </si>
  <si>
    <t>Situmpa</t>
  </si>
  <si>
    <t>Bambata Cave Series</t>
  </si>
  <si>
    <t>Coronation Park I</t>
  </si>
  <si>
    <t>Kinsale Farm</t>
  </si>
  <si>
    <t>Malapati</t>
  </si>
  <si>
    <t>Mutema's Sacred Grove/Muntema's grove, Melsetter</t>
  </si>
  <si>
    <t>Naba (Ndaba)</t>
  </si>
  <si>
    <t>Zimbabwe, Fort Victoria</t>
  </si>
  <si>
    <t>Ziwa Farm</t>
  </si>
  <si>
    <t>Pre-Bantu</t>
  </si>
  <si>
    <t>Spread Area</t>
  </si>
  <si>
    <t>Southern</t>
  </si>
  <si>
    <t>Later spread</t>
  </si>
  <si>
    <t>Early spread</t>
  </si>
  <si>
    <t>Spread period</t>
  </si>
  <si>
    <t>Early or Pre-Bantu</t>
  </si>
  <si>
    <t>West Lake Victoria</t>
  </si>
  <si>
    <t>Dist Mubuga V (km)</t>
  </si>
  <si>
    <t>Dist Kabacusi (km)</t>
  </si>
  <si>
    <t>Dist Katuruka (km)</t>
  </si>
  <si>
    <t>Dist Mucucu II/3 lioness shelter (km)</t>
  </si>
  <si>
    <t>Dist Kalambo(km)</t>
  </si>
  <si>
    <t>sample type</t>
  </si>
  <si>
    <t>Entries with yellow  background indicate possible origins of the spread.</t>
  </si>
  <si>
    <t xml:space="preserve">Entries in red indicate the 6 dates rejected as belonging to pre-Bantu populations. </t>
  </si>
  <si>
    <t>Feti la Choya</t>
  </si>
  <si>
    <t>Charcoal</t>
  </si>
  <si>
    <t>Furi I Mine</t>
  </si>
  <si>
    <t>wood</t>
  </si>
  <si>
    <t>Kitala II</t>
  </si>
  <si>
    <t>honey</t>
  </si>
  <si>
    <t>Museque Cave</t>
  </si>
  <si>
    <t>charcoal</t>
  </si>
  <si>
    <t>Taukome (lower levels)</t>
  </si>
  <si>
    <t>Toteng I</t>
  </si>
  <si>
    <t>Campo</t>
  </si>
  <si>
    <t>Mbengue</t>
  </si>
  <si>
    <t>Obobogo</t>
  </si>
  <si>
    <t>D_guesse</t>
  </si>
  <si>
    <t>Unknown</t>
  </si>
  <si>
    <t xml:space="preserve">Doulo Igzawa 1 </t>
  </si>
  <si>
    <t>Nassarao</t>
  </si>
  <si>
    <t>Shum-Laka</t>
  </si>
  <si>
    <t>Tazunu Zupaya</t>
  </si>
  <si>
    <t>Djambala</t>
  </si>
  <si>
    <t>Mpassa farm</t>
  </si>
  <si>
    <t>Tchissanga Ouest</t>
  </si>
  <si>
    <t>Ditouba</t>
  </si>
  <si>
    <t>Lac Bleu de Mouila</t>
  </si>
  <si>
    <t>Makokou</t>
  </si>
  <si>
    <t>Mbilap_ 4</t>
  </si>
  <si>
    <t>Moanda II</t>
  </si>
  <si>
    <t>Mont Brazza</t>
  </si>
  <si>
    <t>Oyem 2</t>
  </si>
  <si>
    <t>Rivire Denis</t>
  </si>
  <si>
    <t>unknown</t>
  </si>
  <si>
    <t>Dikundu</t>
  </si>
  <si>
    <t>Charcoal bearing clayey soil</t>
  </si>
  <si>
    <t>Kapako</t>
  </si>
  <si>
    <t>Vungu Vungu</t>
  </si>
  <si>
    <t xml:space="preserve">Ntsitsana, Pit 1 </t>
  </si>
  <si>
    <t>Ash layer</t>
  </si>
  <si>
    <t>Bokele</t>
  </si>
  <si>
    <t>Boma</t>
  </si>
  <si>
    <t>Boso-Njafo</t>
  </si>
  <si>
    <t>Imbonga</t>
  </si>
  <si>
    <t>human bone collagen/charcoal</t>
  </si>
  <si>
    <t>Maluba</t>
  </si>
  <si>
    <t>Munda</t>
  </si>
  <si>
    <t>Nsele</t>
  </si>
  <si>
    <t>Ntadi ntadi Cave</t>
  </si>
  <si>
    <t>Pikunda</t>
  </si>
  <si>
    <t>Burnt wood</t>
  </si>
  <si>
    <t xml:space="preserve">Situmpa </t>
  </si>
  <si>
    <t>Wood</t>
  </si>
  <si>
    <t>Eros*</t>
  </si>
  <si>
    <t>site</t>
  </si>
  <si>
    <t>#</t>
  </si>
  <si>
    <t>Mean Cal BC/AD</t>
  </si>
  <si>
    <r>
      <t xml:space="preserve">*site #44 (Eros) was not included in T. Russell et al., </t>
    </r>
    <r>
      <rPr>
        <i/>
        <sz val="10"/>
        <rFont val="Calibri"/>
        <family val="2"/>
        <scheme val="minor"/>
      </rPr>
      <t xml:space="preserve">PLoS One </t>
    </r>
    <r>
      <rPr>
        <sz val="10"/>
        <rFont val="Calibri"/>
        <family val="2"/>
        <scheme val="minor"/>
      </rPr>
      <t xml:space="preserve">(2014), table S2. Thus that database has 107 sites and this one 108 sites. </t>
    </r>
  </si>
  <si>
    <r>
      <rPr>
        <b/>
        <sz val="10"/>
        <rFont val="Calibri"/>
        <family val="2"/>
        <scheme val="minor"/>
      </rPr>
      <t>Sample type.</t>
    </r>
    <r>
      <rPr>
        <sz val="10"/>
        <rFont val="Calibri"/>
        <family val="2"/>
        <scheme val="minor"/>
      </rPr>
      <t xml:space="preserve"> Material dated in the sites selected as Early Iron Age (Bantu) by T. Russell et al, </t>
    </r>
    <r>
      <rPr>
        <i/>
        <sz val="10"/>
        <rFont val="Calibri"/>
        <family val="2"/>
        <scheme val="minor"/>
      </rPr>
      <t>PLoS One</t>
    </r>
    <r>
      <rPr>
        <sz val="10"/>
        <rFont val="Calibri"/>
        <family val="2"/>
        <scheme val="minor"/>
      </rPr>
      <t xml:space="preserve"> (2014), table S2. Information provided by Thembi Russell (12/12/2018).</t>
    </r>
  </si>
  <si>
    <t>Iron metallurgy</t>
  </si>
  <si>
    <r>
      <t xml:space="preserve">S1 Data. </t>
    </r>
    <r>
      <rPr>
        <sz val="11"/>
        <color theme="1"/>
        <rFont val="Calibri"/>
        <family val="2"/>
        <scheme val="minor"/>
      </rPr>
      <t xml:space="preserve">70 early Iron Age (Bantu) stes in East and Southeast Africa. Names, dates and coordinates were obtained from T. Russell et al., </t>
    </r>
    <r>
      <rPr>
        <i/>
        <sz val="11"/>
        <color theme="1"/>
        <rFont val="Calibri"/>
        <family val="2"/>
        <scheme val="minor"/>
      </rPr>
      <t xml:space="preserve">PLoS One </t>
    </r>
    <r>
      <rPr>
        <sz val="11"/>
        <color theme="1"/>
        <rFont val="Calibri"/>
        <family val="2"/>
        <scheme val="minor"/>
      </rPr>
      <t>(2014), table S2. We have included information on spread period, spread area and distances to possible origins of the spread.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</si>
</sst>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Fill="1"/>
    <xf numFmtId="1" fontId="0" fillId="0" borderId="0" xfId="0" applyNumberFormat="1"/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Fill="1" applyBorder="1" applyAlignment="1">
      <alignment horizontal="center" vertical="center"/>
    </xf>
    <xf numFmtId="1" fontId="6" fillId="0" borderId="0" xfId="0" applyNumberFormat="1" applyFont="1"/>
    <xf numFmtId="0" fontId="7" fillId="0" borderId="0" xfId="0" applyFont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0" fontId="6" fillId="0" borderId="0" xfId="0" applyFont="1" applyFill="1"/>
    <xf numFmtId="0" fontId="0" fillId="2" borderId="0" xfId="0" applyFill="1" applyBorder="1"/>
    <xf numFmtId="0" fontId="10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11" fillId="0" borderId="0" xfId="0" applyFont="1" applyFill="1"/>
    <xf numFmtId="0" fontId="1" fillId="0" borderId="0" xfId="20">
      <alignment/>
      <protection/>
    </xf>
    <xf numFmtId="0" fontId="1" fillId="0" borderId="1" xfId="0" applyFont="1" applyFill="1" applyBorder="1"/>
    <xf numFmtId="0" fontId="1" fillId="0" borderId="0" xfId="0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 topLeftCell="A1">
      <selection activeCell="B2" sqref="B2"/>
    </sheetView>
  </sheetViews>
  <sheetFormatPr defaultColWidth="11.421875" defaultRowHeight="15"/>
  <cols>
    <col min="1" max="1" width="4.00390625" style="0" customWidth="1"/>
    <col min="2" max="2" width="28.00390625" style="8" customWidth="1"/>
    <col min="3" max="3" width="11.8515625" style="8" bestFit="1" customWidth="1"/>
    <col min="4" max="4" width="13.140625" style="8" bestFit="1" customWidth="1"/>
    <col min="5" max="5" width="12.421875" style="8" bestFit="1" customWidth="1"/>
    <col min="6" max="6" width="10.57421875" style="8" bestFit="1" customWidth="1"/>
    <col min="7" max="7" width="15.57421875" style="15" bestFit="1" customWidth="1"/>
    <col min="8" max="8" width="17.57421875" style="15" customWidth="1"/>
    <col min="9" max="9" width="16.00390625" style="1" bestFit="1" customWidth="1"/>
    <col min="10" max="10" width="17.421875" style="0" bestFit="1" customWidth="1"/>
    <col min="11" max="11" width="20.00390625" style="0" customWidth="1"/>
    <col min="12" max="12" width="18.57421875" style="0" customWidth="1"/>
    <col min="13" max="13" width="17.7109375" style="0" customWidth="1"/>
    <col min="14" max="14" width="30.8515625" style="0" customWidth="1"/>
    <col min="15" max="15" width="17.00390625" style="0" customWidth="1"/>
  </cols>
  <sheetData>
    <row r="1" ht="15">
      <c r="B1" s="23" t="s">
        <v>150</v>
      </c>
    </row>
    <row r="2" spans="2:5" ht="15">
      <c r="B2" s="31" t="s">
        <v>92</v>
      </c>
      <c r="C2" s="32"/>
      <c r="D2" s="32"/>
      <c r="E2" s="32"/>
    </row>
    <row r="3" spans="2:5" ht="15">
      <c r="B3" s="27" t="s">
        <v>91</v>
      </c>
      <c r="C3" s="30"/>
      <c r="D3" s="30"/>
      <c r="E3" s="30"/>
    </row>
    <row r="5" spans="2:15" s="8" customFormat="1" ht="15"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3" t="s">
        <v>5</v>
      </c>
      <c r="H5" s="13" t="s">
        <v>146</v>
      </c>
      <c r="I5" s="11" t="s">
        <v>82</v>
      </c>
      <c r="J5" s="11" t="s">
        <v>78</v>
      </c>
      <c r="K5" s="12" t="s">
        <v>85</v>
      </c>
      <c r="L5" s="12" t="s">
        <v>86</v>
      </c>
      <c r="M5" s="12" t="s">
        <v>87</v>
      </c>
      <c r="N5" s="12" t="s">
        <v>88</v>
      </c>
      <c r="O5" s="12" t="s">
        <v>89</v>
      </c>
    </row>
    <row r="6" spans="1:15" s="20" customFormat="1" ht="15">
      <c r="A6" s="20">
        <v>1</v>
      </c>
      <c r="B6" s="16" t="s">
        <v>65</v>
      </c>
      <c r="C6" s="17">
        <v>-12.82</v>
      </c>
      <c r="D6" s="17">
        <v>30.62</v>
      </c>
      <c r="E6" s="17">
        <v>3280</v>
      </c>
      <c r="F6" s="18">
        <v>90</v>
      </c>
      <c r="G6" s="19">
        <v>3517.5</v>
      </c>
      <c r="H6" s="19">
        <f aca="true" t="shared" si="0" ref="H6:H22">1949-G6</f>
        <v>-1568.5</v>
      </c>
      <c r="I6" s="21" t="s">
        <v>77</v>
      </c>
      <c r="J6" s="20" t="s">
        <v>79</v>
      </c>
      <c r="K6" s="22">
        <f aca="true" t="shared" si="1" ref="K6:K37">2*6371*ASIN(SQRT((SIN(RADIANS(($C6-(-3.4))/2)))^2+((SIN(RADIANS(($D6-30.02)/2)))^2)*COS(RADIANS($C6))*COS(RADIANS(-3.4))))</f>
        <v>1049.5316305505416</v>
      </c>
      <c r="L6" s="22">
        <f aca="true" t="shared" si="2" ref="L6:L37">2*6371*ASIN(SQRT((SIN(RADIANS(($C6-(-2.08))/2)))^2+((SIN(RADIANS(($D6-29.67)/2)))^2)*COS(RADIANS($C6))*COS(RADIANS(-2.08))))</f>
        <v>1198.8040170446989</v>
      </c>
      <c r="M6" s="22">
        <f aca="true" t="shared" si="3" ref="M6:M37">2*6371*ASIN(SQRT((SIN(RADIANS(($C6-(-1.45))/2)))^2+((SIN(RADIANS(($D6-31.77)/2)))^2)*COS(RADIANS($C6))*COS(RADIANS(-1.45))))</f>
        <v>1270.6156202398602</v>
      </c>
      <c r="N6" s="22">
        <f aca="true" t="shared" si="4" ref="N6:N37">2*6371*ASIN(SQRT((SIN(RADIANS(($C6-(-1.53))/2)))^2+((SIN(RADIANS(($D6-30.5)/2)))^2)*COS(RADIANS($C6))*COS(RADIANS(-1.53))))</f>
        <v>1255.4602894766383</v>
      </c>
      <c r="O6" s="22">
        <f aca="true" t="shared" si="5" ref="O6:O37">2*6371*ASIN(SQRT((SIN(RADIANS(($C6-(-8.58))/2)))^2+((SIN(RADIANS(($D6-31.25)/2)))^2)*COS(RADIANS($C6))*COS(RADIANS(-8.58))))</f>
        <v>476.46246596771203</v>
      </c>
    </row>
    <row r="7" spans="1:15" s="1" customFormat="1" ht="15">
      <c r="A7" s="1">
        <f>A6+1</f>
        <v>2</v>
      </c>
      <c r="B7" s="7" t="s">
        <v>8</v>
      </c>
      <c r="C7" s="24">
        <v>-3.4</v>
      </c>
      <c r="D7" s="24">
        <v>30.02</v>
      </c>
      <c r="E7" s="24">
        <v>3160</v>
      </c>
      <c r="F7" s="25">
        <v>145</v>
      </c>
      <c r="G7" s="26">
        <v>3370.79</v>
      </c>
      <c r="H7" s="26">
        <f t="shared" si="0"/>
        <v>-1421.79</v>
      </c>
      <c r="I7" s="44" t="s">
        <v>83</v>
      </c>
      <c r="J7" s="27" t="s">
        <v>84</v>
      </c>
      <c r="K7" s="28">
        <f t="shared" si="1"/>
        <v>0</v>
      </c>
      <c r="L7" s="28">
        <f t="shared" si="2"/>
        <v>151.83766452292332</v>
      </c>
      <c r="M7" s="28">
        <f t="shared" si="3"/>
        <v>291.22076938372703</v>
      </c>
      <c r="N7" s="28">
        <f t="shared" si="4"/>
        <v>214.66246912332977</v>
      </c>
      <c r="O7" s="28">
        <f t="shared" si="5"/>
        <v>591.8220925459784</v>
      </c>
    </row>
    <row r="8" spans="1:15" s="20" customFormat="1" ht="15">
      <c r="A8" s="29">
        <f aca="true" t="shared" si="6" ref="A8:A71">A7+1</f>
        <v>3</v>
      </c>
      <c r="B8" s="16" t="s">
        <v>41</v>
      </c>
      <c r="C8" s="17">
        <v>-6.1</v>
      </c>
      <c r="D8" s="17">
        <v>37.55</v>
      </c>
      <c r="E8" s="17">
        <v>3130</v>
      </c>
      <c r="F8" s="18">
        <v>60</v>
      </c>
      <c r="G8" s="19">
        <v>3346.35</v>
      </c>
      <c r="H8" s="19">
        <f t="shared" si="0"/>
        <v>-1397.35</v>
      </c>
      <c r="I8" s="21" t="s">
        <v>77</v>
      </c>
      <c r="J8" s="20" t="s">
        <v>9</v>
      </c>
      <c r="K8" s="22">
        <f t="shared" si="1"/>
        <v>886.7116951469884</v>
      </c>
      <c r="L8" s="22">
        <f t="shared" si="2"/>
        <v>981.4971880834381</v>
      </c>
      <c r="M8" s="22">
        <f t="shared" si="3"/>
        <v>823.649428510002</v>
      </c>
      <c r="N8" s="22">
        <f t="shared" si="4"/>
        <v>932.5834423486882</v>
      </c>
      <c r="O8" s="22">
        <f t="shared" si="5"/>
        <v>747.4544294587248</v>
      </c>
    </row>
    <row r="9" spans="1:15" s="20" customFormat="1" ht="15">
      <c r="A9" s="29">
        <f t="shared" si="6"/>
        <v>4</v>
      </c>
      <c r="B9" s="16" t="s">
        <v>58</v>
      </c>
      <c r="C9" s="17">
        <v>-17.62</v>
      </c>
      <c r="D9" s="17">
        <v>25.53</v>
      </c>
      <c r="E9" s="17">
        <v>2970</v>
      </c>
      <c r="F9" s="18">
        <v>105</v>
      </c>
      <c r="G9" s="19">
        <v>3135.96</v>
      </c>
      <c r="H9" s="19">
        <f t="shared" si="0"/>
        <v>-1186.96</v>
      </c>
      <c r="I9" s="21" t="s">
        <v>77</v>
      </c>
      <c r="J9" s="20" t="s">
        <v>79</v>
      </c>
      <c r="K9" s="22">
        <f t="shared" si="1"/>
        <v>1655.224746318378</v>
      </c>
      <c r="L9" s="22">
        <f t="shared" si="2"/>
        <v>1786.1172568273641</v>
      </c>
      <c r="M9" s="22">
        <f t="shared" si="3"/>
        <v>1922.9453520322052</v>
      </c>
      <c r="N9" s="22">
        <f t="shared" si="4"/>
        <v>1869.7072693419334</v>
      </c>
      <c r="O9" s="22">
        <f t="shared" si="5"/>
        <v>1180.3591172940285</v>
      </c>
    </row>
    <row r="10" spans="1:15" s="1" customFormat="1" ht="15">
      <c r="A10" s="1">
        <f t="shared" si="6"/>
        <v>5</v>
      </c>
      <c r="B10" s="7" t="s">
        <v>24</v>
      </c>
      <c r="C10" s="24">
        <v>-2.08</v>
      </c>
      <c r="D10" s="24">
        <v>29.67</v>
      </c>
      <c r="E10" s="24">
        <v>2815</v>
      </c>
      <c r="F10" s="25">
        <v>165</v>
      </c>
      <c r="G10" s="26">
        <v>2977.57</v>
      </c>
      <c r="H10" s="26">
        <f t="shared" si="0"/>
        <v>-1028.5700000000002</v>
      </c>
      <c r="I10" s="44" t="s">
        <v>83</v>
      </c>
      <c r="J10" s="27" t="s">
        <v>84</v>
      </c>
      <c r="K10" s="28">
        <f t="shared" si="1"/>
        <v>151.83766452292332</v>
      </c>
      <c r="L10" s="28">
        <f t="shared" si="2"/>
        <v>0</v>
      </c>
      <c r="M10" s="28">
        <f t="shared" si="3"/>
        <v>243.68366172654936</v>
      </c>
      <c r="N10" s="28">
        <f t="shared" si="4"/>
        <v>110.67728884908342</v>
      </c>
      <c r="O10" s="28">
        <f t="shared" si="5"/>
        <v>743.6117229620302</v>
      </c>
    </row>
    <row r="11" spans="1:15" s="29" customFormat="1" ht="15">
      <c r="A11" s="29">
        <f t="shared" si="6"/>
        <v>6</v>
      </c>
      <c r="B11" s="16" t="s">
        <v>69</v>
      </c>
      <c r="C11" s="17">
        <v>-20.5</v>
      </c>
      <c r="D11" s="17">
        <v>28.41</v>
      </c>
      <c r="E11" s="17">
        <v>2850</v>
      </c>
      <c r="F11" s="18">
        <v>60</v>
      </c>
      <c r="G11" s="19">
        <v>2976.04</v>
      </c>
      <c r="H11" s="19">
        <f t="shared" si="0"/>
        <v>-1027.04</v>
      </c>
      <c r="I11" s="21" t="s">
        <v>77</v>
      </c>
      <c r="J11" s="20" t="s">
        <v>79</v>
      </c>
      <c r="K11" s="22">
        <f t="shared" si="1"/>
        <v>1909.4148072936243</v>
      </c>
      <c r="L11" s="22">
        <f t="shared" si="2"/>
        <v>2052.7691453275793</v>
      </c>
      <c r="M11" s="22">
        <f t="shared" si="3"/>
        <v>2149.461376538043</v>
      </c>
      <c r="N11" s="22">
        <f t="shared" si="4"/>
        <v>2121.541481837244</v>
      </c>
      <c r="O11" s="22">
        <f t="shared" si="5"/>
        <v>1360.0859428738552</v>
      </c>
    </row>
    <row r="12" spans="1:15" s="1" customFormat="1" ht="15">
      <c r="A12" s="1">
        <f t="shared" si="6"/>
        <v>7</v>
      </c>
      <c r="B12" s="7" t="s">
        <v>52</v>
      </c>
      <c r="C12" s="24">
        <v>-8.58</v>
      </c>
      <c r="D12" s="24">
        <v>31.25</v>
      </c>
      <c r="E12" s="24">
        <v>2730</v>
      </c>
      <c r="F12" s="25">
        <v>40</v>
      </c>
      <c r="G12" s="26">
        <v>2827.44</v>
      </c>
      <c r="H12" s="26">
        <f t="shared" si="0"/>
        <v>-878.44</v>
      </c>
      <c r="I12" s="44" t="s">
        <v>83</v>
      </c>
      <c r="J12" s="27" t="s">
        <v>79</v>
      </c>
      <c r="K12" s="28">
        <f t="shared" si="1"/>
        <v>591.8220925459784</v>
      </c>
      <c r="L12" s="28">
        <f t="shared" si="2"/>
        <v>743.6117229620302</v>
      </c>
      <c r="M12" s="28">
        <f t="shared" si="3"/>
        <v>794.9066974693267</v>
      </c>
      <c r="N12" s="28">
        <f t="shared" si="4"/>
        <v>788.3078190885833</v>
      </c>
      <c r="O12" s="28">
        <f t="shared" si="5"/>
        <v>0</v>
      </c>
    </row>
    <row r="13" spans="1:15" s="1" customFormat="1" ht="15">
      <c r="A13" s="1">
        <f t="shared" si="6"/>
        <v>8</v>
      </c>
      <c r="B13" s="7" t="s">
        <v>39</v>
      </c>
      <c r="C13" s="24">
        <v>-1.45</v>
      </c>
      <c r="D13" s="24">
        <v>31.77</v>
      </c>
      <c r="E13" s="24">
        <v>2450</v>
      </c>
      <c r="F13" s="25">
        <v>81</v>
      </c>
      <c r="G13" s="26">
        <v>2533.69</v>
      </c>
      <c r="H13" s="26">
        <f t="shared" si="0"/>
        <v>-584.69</v>
      </c>
      <c r="I13" s="44" t="s">
        <v>81</v>
      </c>
      <c r="J13" s="27" t="s">
        <v>84</v>
      </c>
      <c r="K13" s="28">
        <f t="shared" si="1"/>
        <v>291.22076938372703</v>
      </c>
      <c r="L13" s="28">
        <f t="shared" si="2"/>
        <v>243.68366172654936</v>
      </c>
      <c r="M13" s="28">
        <f t="shared" si="3"/>
        <v>0</v>
      </c>
      <c r="N13" s="28">
        <f t="shared" si="4"/>
        <v>141.44978801896735</v>
      </c>
      <c r="O13" s="28">
        <f t="shared" si="5"/>
        <v>794.9066974693267</v>
      </c>
    </row>
    <row r="14" spans="1:15" s="29" customFormat="1" ht="15">
      <c r="A14" s="29">
        <f t="shared" si="6"/>
        <v>9</v>
      </c>
      <c r="B14" s="16" t="s">
        <v>66</v>
      </c>
      <c r="C14" s="17">
        <v>-16.73</v>
      </c>
      <c r="D14" s="17">
        <v>27.4</v>
      </c>
      <c r="E14" s="17">
        <v>2370</v>
      </c>
      <c r="F14" s="18">
        <v>115</v>
      </c>
      <c r="G14" s="19">
        <v>2447.97</v>
      </c>
      <c r="H14" s="19">
        <f t="shared" si="0"/>
        <v>-498.9699999999998</v>
      </c>
      <c r="I14" s="21" t="s">
        <v>77</v>
      </c>
      <c r="J14" s="20" t="s">
        <v>79</v>
      </c>
      <c r="K14" s="22">
        <f t="shared" si="1"/>
        <v>1509.594342251277</v>
      </c>
      <c r="L14" s="22">
        <f t="shared" si="2"/>
        <v>1647.8178957432326</v>
      </c>
      <c r="M14" s="22">
        <f t="shared" si="3"/>
        <v>1765.0925801862797</v>
      </c>
      <c r="N14" s="22">
        <f t="shared" si="4"/>
        <v>1723.8753256359862</v>
      </c>
      <c r="O14" s="22">
        <f t="shared" si="5"/>
        <v>997.6974676083867</v>
      </c>
    </row>
    <row r="15" spans="1:15" s="1" customFormat="1" ht="15">
      <c r="A15" s="1">
        <f t="shared" si="6"/>
        <v>10</v>
      </c>
      <c r="B15" s="7" t="s">
        <v>25</v>
      </c>
      <c r="C15" s="24">
        <v>-1.53</v>
      </c>
      <c r="D15" s="24">
        <v>30.5</v>
      </c>
      <c r="E15" s="24">
        <v>2380</v>
      </c>
      <c r="F15" s="25">
        <v>270</v>
      </c>
      <c r="G15" s="26">
        <v>2425.52</v>
      </c>
      <c r="H15" s="26">
        <f t="shared" si="0"/>
        <v>-476.52</v>
      </c>
      <c r="I15" s="44" t="s">
        <v>81</v>
      </c>
      <c r="J15" s="27" t="s">
        <v>84</v>
      </c>
      <c r="K15" s="28">
        <f t="shared" si="1"/>
        <v>214.6624691233297</v>
      </c>
      <c r="L15" s="28">
        <f t="shared" si="2"/>
        <v>110.67728884908342</v>
      </c>
      <c r="M15" s="28">
        <f t="shared" si="3"/>
        <v>141.44978801896735</v>
      </c>
      <c r="N15" s="28">
        <f t="shared" si="4"/>
        <v>0</v>
      </c>
      <c r="O15" s="28">
        <f t="shared" si="5"/>
        <v>788.3078190885833</v>
      </c>
    </row>
    <row r="16" spans="1:15" s="1" customFormat="1" ht="15">
      <c r="A16" s="1">
        <f t="shared" si="6"/>
        <v>11</v>
      </c>
      <c r="B16" s="4" t="s">
        <v>67</v>
      </c>
      <c r="C16" s="5">
        <v>-17.2</v>
      </c>
      <c r="D16" s="5">
        <v>24.12</v>
      </c>
      <c r="E16" s="5">
        <v>2330</v>
      </c>
      <c r="F16" s="6">
        <v>65</v>
      </c>
      <c r="G16" s="14">
        <v>2372.62</v>
      </c>
      <c r="H16" s="14">
        <f t="shared" si="0"/>
        <v>-423.6199999999999</v>
      </c>
      <c r="I16" s="43" t="s">
        <v>81</v>
      </c>
      <c r="J16" t="s">
        <v>79</v>
      </c>
      <c r="K16" s="2">
        <f t="shared" si="1"/>
        <v>1664.0529723313437</v>
      </c>
      <c r="L16" s="2">
        <f t="shared" si="2"/>
        <v>1787.3123212802163</v>
      </c>
      <c r="M16" s="2">
        <f t="shared" si="3"/>
        <v>1940.8456391661675</v>
      </c>
      <c r="N16" s="2">
        <f t="shared" si="4"/>
        <v>1876.8793069384692</v>
      </c>
      <c r="O16" s="2">
        <f t="shared" si="5"/>
        <v>1230.7162994132455</v>
      </c>
    </row>
    <row r="17" spans="1:15" s="1" customFormat="1" ht="15">
      <c r="A17" s="1">
        <f t="shared" si="6"/>
        <v>12</v>
      </c>
      <c r="B17" s="4" t="s">
        <v>63</v>
      </c>
      <c r="C17" s="5">
        <v>-14.98</v>
      </c>
      <c r="D17" s="3">
        <v>27.08</v>
      </c>
      <c r="E17" s="5">
        <v>2250</v>
      </c>
      <c r="F17" s="6">
        <v>160</v>
      </c>
      <c r="G17" s="14">
        <v>2279.08</v>
      </c>
      <c r="H17" s="14">
        <f t="shared" si="0"/>
        <v>-330.0799999999999</v>
      </c>
      <c r="I17" s="43" t="s">
        <v>81</v>
      </c>
      <c r="J17" t="s">
        <v>79</v>
      </c>
      <c r="K17" s="2">
        <f t="shared" si="1"/>
        <v>1327.317814881734</v>
      </c>
      <c r="L17" s="2">
        <f t="shared" si="2"/>
        <v>1462.29096933773</v>
      </c>
      <c r="M17" s="2">
        <f t="shared" si="3"/>
        <v>1590.1307443914943</v>
      </c>
      <c r="N17" s="2">
        <f t="shared" si="4"/>
        <v>1541.9722290116079</v>
      </c>
      <c r="O17" s="2">
        <f t="shared" si="5"/>
        <v>843.9412609037653</v>
      </c>
    </row>
    <row r="18" spans="1:15" s="1" customFormat="1" ht="15">
      <c r="A18" s="1">
        <f t="shared" si="6"/>
        <v>13</v>
      </c>
      <c r="B18" s="4" t="s">
        <v>68</v>
      </c>
      <c r="C18" s="5">
        <v>-16.25</v>
      </c>
      <c r="D18" s="5">
        <v>25.12</v>
      </c>
      <c r="E18" s="5">
        <v>2171</v>
      </c>
      <c r="F18" s="6">
        <v>38</v>
      </c>
      <c r="G18" s="14">
        <v>2199.96</v>
      </c>
      <c r="H18" s="14">
        <f t="shared" si="0"/>
        <v>-250.96000000000004</v>
      </c>
      <c r="I18" s="43" t="s">
        <v>81</v>
      </c>
      <c r="J18" t="s">
        <v>79</v>
      </c>
      <c r="K18" s="2">
        <f t="shared" si="1"/>
        <v>1525.950678479787</v>
      </c>
      <c r="L18" s="2">
        <f t="shared" si="2"/>
        <v>1652.488618798931</v>
      </c>
      <c r="M18" s="2">
        <f t="shared" si="3"/>
        <v>1799.698313519125</v>
      </c>
      <c r="N18" s="2">
        <f t="shared" si="4"/>
        <v>1739.6373753116243</v>
      </c>
      <c r="O18" s="2">
        <f t="shared" si="5"/>
        <v>1081.5444497923606</v>
      </c>
    </row>
    <row r="19" spans="1:15" s="1" customFormat="1" ht="15">
      <c r="A19" s="1">
        <f t="shared" si="6"/>
        <v>14</v>
      </c>
      <c r="B19" s="4" t="s">
        <v>62</v>
      </c>
      <c r="C19" s="5">
        <v>-13.97</v>
      </c>
      <c r="D19" s="5">
        <v>29.58</v>
      </c>
      <c r="E19" s="5">
        <v>2170</v>
      </c>
      <c r="F19" s="6">
        <v>50</v>
      </c>
      <c r="G19" s="14">
        <v>2188.5</v>
      </c>
      <c r="H19" s="14">
        <f t="shared" si="0"/>
        <v>-239.5</v>
      </c>
      <c r="I19" s="43" t="s">
        <v>81</v>
      </c>
      <c r="J19" t="s">
        <v>79</v>
      </c>
      <c r="K19" s="2">
        <f t="shared" si="1"/>
        <v>1176.322037334496</v>
      </c>
      <c r="L19" s="2">
        <f t="shared" si="2"/>
        <v>1322.1446732412162</v>
      </c>
      <c r="M19" s="2">
        <f t="shared" si="3"/>
        <v>1412.833722405156</v>
      </c>
      <c r="N19" s="2">
        <f t="shared" si="4"/>
        <v>1386.958523057586</v>
      </c>
      <c r="O19" s="2">
        <f t="shared" si="5"/>
        <v>626.375598236706</v>
      </c>
    </row>
    <row r="20" spans="1:15" s="1" customFormat="1" ht="15">
      <c r="A20" s="1">
        <f t="shared" si="6"/>
        <v>15</v>
      </c>
      <c r="B20" s="4" t="s">
        <v>17</v>
      </c>
      <c r="C20" s="5">
        <v>-9.95</v>
      </c>
      <c r="D20" s="5">
        <v>33.88</v>
      </c>
      <c r="E20" s="5">
        <v>2100</v>
      </c>
      <c r="F20" s="6">
        <v>80</v>
      </c>
      <c r="G20" s="14">
        <v>2098.5</v>
      </c>
      <c r="H20" s="14">
        <f t="shared" si="0"/>
        <v>-149.5</v>
      </c>
      <c r="I20" s="43" t="s">
        <v>81</v>
      </c>
      <c r="J20" t="s">
        <v>79</v>
      </c>
      <c r="K20" s="2">
        <f t="shared" si="1"/>
        <v>843.7932602235601</v>
      </c>
      <c r="L20" s="2">
        <f t="shared" si="2"/>
        <v>991.0568627433437</v>
      </c>
      <c r="M20" s="2">
        <f t="shared" si="3"/>
        <v>973.5104565531909</v>
      </c>
      <c r="N20" s="2">
        <f t="shared" si="4"/>
        <v>1008.0512136642698</v>
      </c>
      <c r="O20" s="2">
        <f t="shared" si="5"/>
        <v>326.3552642696308</v>
      </c>
    </row>
    <row r="21" spans="1:15" s="29" customFormat="1" ht="15">
      <c r="A21" s="29">
        <f t="shared" si="6"/>
        <v>16</v>
      </c>
      <c r="B21" s="16" t="s">
        <v>33</v>
      </c>
      <c r="C21" s="17">
        <v>-29.87</v>
      </c>
      <c r="D21" s="17">
        <v>30.72</v>
      </c>
      <c r="E21" s="17">
        <v>2030</v>
      </c>
      <c r="F21" s="18">
        <v>45</v>
      </c>
      <c r="G21" s="19">
        <v>1992.81</v>
      </c>
      <c r="H21" s="19">
        <f t="shared" si="0"/>
        <v>-43.809999999999945</v>
      </c>
      <c r="I21" s="21" t="s">
        <v>77</v>
      </c>
      <c r="J21" s="20" t="s">
        <v>79</v>
      </c>
      <c r="K21" s="22">
        <f t="shared" si="1"/>
        <v>2944.2529634035395</v>
      </c>
      <c r="L21" s="22">
        <f t="shared" si="2"/>
        <v>3092.094843840739</v>
      </c>
      <c r="M21" s="22">
        <f t="shared" si="3"/>
        <v>3162.107823864291</v>
      </c>
      <c r="N21" s="22">
        <f t="shared" si="4"/>
        <v>3151.349982764621</v>
      </c>
      <c r="O21" s="22">
        <f t="shared" si="5"/>
        <v>2367.9835975765855</v>
      </c>
    </row>
    <row r="22" spans="1:15" s="1" customFormat="1" ht="15">
      <c r="A22" s="1">
        <f t="shared" si="6"/>
        <v>17</v>
      </c>
      <c r="B22" s="4" t="s">
        <v>42</v>
      </c>
      <c r="C22" s="5">
        <v>-7.47</v>
      </c>
      <c r="D22" s="5">
        <v>39.08</v>
      </c>
      <c r="E22" s="5">
        <v>2003</v>
      </c>
      <c r="F22" s="6">
        <v>50</v>
      </c>
      <c r="G22" s="14">
        <v>1959.29</v>
      </c>
      <c r="H22" s="14">
        <f t="shared" si="0"/>
        <v>-10.289999999999964</v>
      </c>
      <c r="I22" s="43" t="s">
        <v>81</v>
      </c>
      <c r="J22" t="s">
        <v>9</v>
      </c>
      <c r="K22" s="2">
        <f t="shared" si="1"/>
        <v>1100.0737981408029</v>
      </c>
      <c r="L22" s="2">
        <f t="shared" si="2"/>
        <v>1202.3405772682634</v>
      </c>
      <c r="M22" s="2">
        <f t="shared" si="3"/>
        <v>1050.7958992559331</v>
      </c>
      <c r="N22" s="2">
        <f t="shared" si="4"/>
        <v>1157.5984688313335</v>
      </c>
      <c r="O22" s="2">
        <f t="shared" si="5"/>
        <v>870.8933605739204</v>
      </c>
    </row>
    <row r="23" spans="1:15" s="1" customFormat="1" ht="15">
      <c r="A23" s="1">
        <f t="shared" si="6"/>
        <v>18</v>
      </c>
      <c r="B23" s="4" t="s">
        <v>61</v>
      </c>
      <c r="C23" s="5">
        <v>-14.28</v>
      </c>
      <c r="D23" s="5">
        <v>28.6</v>
      </c>
      <c r="E23" s="5">
        <v>1986</v>
      </c>
      <c r="F23" s="6">
        <v>38</v>
      </c>
      <c r="G23" s="14">
        <v>1938.3</v>
      </c>
      <c r="H23" s="14">
        <f aca="true" t="shared" si="7" ref="H23:H54">1950-G23</f>
        <v>11.700000000000045</v>
      </c>
      <c r="I23" s="43" t="s">
        <v>81</v>
      </c>
      <c r="J23" t="s">
        <v>79</v>
      </c>
      <c r="K23" s="2">
        <f t="shared" si="1"/>
        <v>1219.7877059126936</v>
      </c>
      <c r="L23" s="2">
        <f t="shared" si="2"/>
        <v>1361.6599298527185</v>
      </c>
      <c r="M23" s="2">
        <f t="shared" si="3"/>
        <v>1468.5561471526814</v>
      </c>
      <c r="N23" s="2">
        <f t="shared" si="4"/>
        <v>1433.0292709820285</v>
      </c>
      <c r="O23" s="2">
        <f t="shared" si="5"/>
        <v>696.460434444758</v>
      </c>
    </row>
    <row r="24" spans="1:15" s="1" customFormat="1" ht="15">
      <c r="A24" s="1">
        <f t="shared" si="6"/>
        <v>19</v>
      </c>
      <c r="B24" s="4" t="s">
        <v>23</v>
      </c>
      <c r="C24" s="5">
        <v>-25.95</v>
      </c>
      <c r="D24" s="5">
        <v>32.45</v>
      </c>
      <c r="E24" s="5">
        <v>1856</v>
      </c>
      <c r="F24" s="6">
        <v>46</v>
      </c>
      <c r="G24" s="14">
        <v>1786.62</v>
      </c>
      <c r="H24" s="14">
        <f t="shared" si="7"/>
        <v>163.3800000000001</v>
      </c>
      <c r="I24" s="43" t="s">
        <v>81</v>
      </c>
      <c r="J24" t="s">
        <v>79</v>
      </c>
      <c r="K24" s="2">
        <f t="shared" si="1"/>
        <v>2520.821089487163</v>
      </c>
      <c r="L24" s="2">
        <f t="shared" si="2"/>
        <v>2670.8235738462754</v>
      </c>
      <c r="M24" s="2">
        <f t="shared" si="3"/>
        <v>2725.2481166418083</v>
      </c>
      <c r="N24" s="2">
        <f t="shared" si="4"/>
        <v>2723.3905221038667</v>
      </c>
      <c r="O24" s="2">
        <f t="shared" si="5"/>
        <v>1935.61286754349</v>
      </c>
    </row>
    <row r="25" spans="1:15" s="1" customFormat="1" ht="15">
      <c r="A25" s="1">
        <f t="shared" si="6"/>
        <v>20</v>
      </c>
      <c r="B25" s="4" t="s">
        <v>51</v>
      </c>
      <c r="C25" s="5">
        <v>-17.07</v>
      </c>
      <c r="D25" s="5">
        <v>26.33</v>
      </c>
      <c r="E25" s="5">
        <v>1852</v>
      </c>
      <c r="F25" s="6">
        <v>100</v>
      </c>
      <c r="G25" s="14">
        <v>1783.22</v>
      </c>
      <c r="H25" s="14">
        <f t="shared" si="7"/>
        <v>166.77999999999997</v>
      </c>
      <c r="I25" s="43" t="s">
        <v>81</v>
      </c>
      <c r="J25" t="s">
        <v>79</v>
      </c>
      <c r="K25" s="2">
        <f t="shared" si="1"/>
        <v>1572.4794892595628</v>
      </c>
      <c r="L25" s="2">
        <f t="shared" si="2"/>
        <v>1706.3248211954392</v>
      </c>
      <c r="M25" s="2">
        <f t="shared" si="3"/>
        <v>1835.955969456326</v>
      </c>
      <c r="N25" s="2">
        <f t="shared" si="4"/>
        <v>1787.1409121101915</v>
      </c>
      <c r="O25" s="2">
        <f t="shared" si="5"/>
        <v>1084.0473385174662</v>
      </c>
    </row>
    <row r="26" spans="1:15" s="1" customFormat="1" ht="15">
      <c r="A26" s="1">
        <f t="shared" si="6"/>
        <v>21</v>
      </c>
      <c r="B26" s="4" t="s">
        <v>13</v>
      </c>
      <c r="C26" s="5">
        <v>-4.18</v>
      </c>
      <c r="D26" s="5">
        <v>39.43</v>
      </c>
      <c r="E26" s="5">
        <v>1850</v>
      </c>
      <c r="F26" s="6">
        <v>115</v>
      </c>
      <c r="G26" s="14">
        <v>1779.18</v>
      </c>
      <c r="H26" s="14">
        <f t="shared" si="7"/>
        <v>170.81999999999994</v>
      </c>
      <c r="I26" s="43" t="s">
        <v>81</v>
      </c>
      <c r="J26" t="s">
        <v>9</v>
      </c>
      <c r="K26" s="2">
        <f t="shared" si="1"/>
        <v>1047.6389764389255</v>
      </c>
      <c r="L26" s="2">
        <f t="shared" si="2"/>
        <v>1108.4532799132912</v>
      </c>
      <c r="M26" s="2">
        <f t="shared" si="3"/>
        <v>903.1849280519065</v>
      </c>
      <c r="N26" s="2">
        <f t="shared" si="4"/>
        <v>1034.500543959331</v>
      </c>
      <c r="O26" s="2">
        <f t="shared" si="5"/>
        <v>1027.642417472735</v>
      </c>
    </row>
    <row r="27" spans="1:15" s="1" customFormat="1" ht="15">
      <c r="A27" s="1">
        <f t="shared" si="6"/>
        <v>22</v>
      </c>
      <c r="B27" s="4" t="s">
        <v>40</v>
      </c>
      <c r="C27" s="5">
        <v>-8.95</v>
      </c>
      <c r="D27" s="5">
        <v>39.52</v>
      </c>
      <c r="E27" s="5">
        <v>1825</v>
      </c>
      <c r="F27" s="6">
        <v>110</v>
      </c>
      <c r="G27" s="14">
        <v>1749.91</v>
      </c>
      <c r="H27" s="14">
        <f t="shared" si="7"/>
        <v>200.08999999999992</v>
      </c>
      <c r="I27" s="43" t="s">
        <v>81</v>
      </c>
      <c r="J27" t="s">
        <v>9</v>
      </c>
      <c r="K27" s="2">
        <f t="shared" si="1"/>
        <v>1217.7426274453537</v>
      </c>
      <c r="L27" s="2">
        <f t="shared" si="2"/>
        <v>1330.639466358295</v>
      </c>
      <c r="M27" s="2">
        <f t="shared" si="3"/>
        <v>1196.2174098560474</v>
      </c>
      <c r="N27" s="2">
        <f t="shared" si="4"/>
        <v>1294.936926138832</v>
      </c>
      <c r="O27" s="2">
        <f t="shared" si="5"/>
        <v>909.753562830564</v>
      </c>
    </row>
    <row r="28" spans="1:15" s="1" customFormat="1" ht="15">
      <c r="A28" s="1">
        <f t="shared" si="6"/>
        <v>23</v>
      </c>
      <c r="B28" s="4" t="s">
        <v>43</v>
      </c>
      <c r="C28" s="5">
        <v>-3.5</v>
      </c>
      <c r="D28" s="5">
        <v>35.33</v>
      </c>
      <c r="E28" s="5">
        <v>1780</v>
      </c>
      <c r="F28" s="6">
        <v>80</v>
      </c>
      <c r="G28" s="14">
        <v>1702.51</v>
      </c>
      <c r="H28" s="14">
        <f t="shared" si="7"/>
        <v>247.49</v>
      </c>
      <c r="I28" s="43" t="s">
        <v>81</v>
      </c>
      <c r="J28" t="s">
        <v>9</v>
      </c>
      <c r="K28" s="2">
        <f t="shared" si="1"/>
        <v>589.4790370447911</v>
      </c>
      <c r="L28" s="2">
        <f t="shared" si="2"/>
        <v>648.1280206149726</v>
      </c>
      <c r="M28" s="2">
        <f t="shared" si="3"/>
        <v>456.4562080167608</v>
      </c>
      <c r="N28" s="2">
        <f t="shared" si="4"/>
        <v>579.5223701292676</v>
      </c>
      <c r="O28" s="2">
        <f t="shared" si="5"/>
        <v>722.829186034639</v>
      </c>
    </row>
    <row r="29" spans="1:15" s="1" customFormat="1" ht="15">
      <c r="A29" s="1">
        <f t="shared" si="6"/>
        <v>24</v>
      </c>
      <c r="B29" s="4" t="s">
        <v>30</v>
      </c>
      <c r="C29" s="5">
        <v>-20.37</v>
      </c>
      <c r="D29" s="5">
        <v>30.47</v>
      </c>
      <c r="E29" s="5">
        <v>1770</v>
      </c>
      <c r="F29" s="6">
        <v>120</v>
      </c>
      <c r="G29" s="14">
        <v>1699.18</v>
      </c>
      <c r="H29" s="14">
        <f t="shared" si="7"/>
        <v>250.81999999999994</v>
      </c>
      <c r="I29" s="43" t="s">
        <v>81</v>
      </c>
      <c r="J29" t="s">
        <v>79</v>
      </c>
      <c r="K29" s="2">
        <f t="shared" si="1"/>
        <v>1887.607822538069</v>
      </c>
      <c r="L29" s="2">
        <f t="shared" si="2"/>
        <v>2035.6082824924038</v>
      </c>
      <c r="M29" s="2">
        <f t="shared" si="3"/>
        <v>2108.5424539697256</v>
      </c>
      <c r="N29" s="2">
        <f t="shared" si="4"/>
        <v>2094.914952358117</v>
      </c>
      <c r="O29" s="2">
        <f t="shared" si="5"/>
        <v>1313.6637975332526</v>
      </c>
    </row>
    <row r="30" spans="1:15" s="1" customFormat="1" ht="15">
      <c r="A30" s="1">
        <f t="shared" si="6"/>
        <v>25</v>
      </c>
      <c r="B30" s="4" t="s">
        <v>11</v>
      </c>
      <c r="C30" s="5">
        <v>0.33</v>
      </c>
      <c r="D30" s="5">
        <v>34.25</v>
      </c>
      <c r="E30" s="5">
        <v>1760</v>
      </c>
      <c r="F30" s="6">
        <v>160</v>
      </c>
      <c r="G30" s="14">
        <v>1688.13</v>
      </c>
      <c r="H30" s="14">
        <f t="shared" si="7"/>
        <v>261.8699999999999</v>
      </c>
      <c r="I30" s="43" t="s">
        <v>81</v>
      </c>
      <c r="J30" t="s">
        <v>9</v>
      </c>
      <c r="K30" s="2">
        <f t="shared" si="1"/>
        <v>626.9128667648805</v>
      </c>
      <c r="L30" s="2">
        <f t="shared" si="2"/>
        <v>575.3895453953585</v>
      </c>
      <c r="M30" s="2">
        <f t="shared" si="3"/>
        <v>339.42180965738106</v>
      </c>
      <c r="N30" s="2">
        <f t="shared" si="4"/>
        <v>465.418476587886</v>
      </c>
      <c r="O30" s="2">
        <f t="shared" si="5"/>
        <v>1045.0145527465006</v>
      </c>
    </row>
    <row r="31" spans="1:15" s="1" customFormat="1" ht="15">
      <c r="A31" s="1">
        <f t="shared" si="6"/>
        <v>26</v>
      </c>
      <c r="B31" s="4" t="s">
        <v>14</v>
      </c>
      <c r="C31" s="5">
        <v>-1</v>
      </c>
      <c r="D31" s="5">
        <v>37.25</v>
      </c>
      <c r="E31" s="5">
        <v>1746</v>
      </c>
      <c r="F31" s="6">
        <v>88</v>
      </c>
      <c r="G31" s="14">
        <v>1669.48</v>
      </c>
      <c r="H31" s="14">
        <f t="shared" si="7"/>
        <v>280.52</v>
      </c>
      <c r="I31" s="43" t="s">
        <v>81</v>
      </c>
      <c r="J31" t="s">
        <v>9</v>
      </c>
      <c r="K31" s="2">
        <f t="shared" si="1"/>
        <v>846.4563555382659</v>
      </c>
      <c r="L31" s="2">
        <f t="shared" si="2"/>
        <v>851.0556120861253</v>
      </c>
      <c r="M31" s="2">
        <f t="shared" si="3"/>
        <v>611.2587467850119</v>
      </c>
      <c r="N31" s="2">
        <f t="shared" si="4"/>
        <v>752.6906299176743</v>
      </c>
      <c r="O31" s="2">
        <f t="shared" si="5"/>
        <v>1073.200307380801</v>
      </c>
    </row>
    <row r="32" spans="1:15" s="1" customFormat="1" ht="15">
      <c r="A32" s="1">
        <f t="shared" si="6"/>
        <v>27</v>
      </c>
      <c r="B32" s="4" t="s">
        <v>44</v>
      </c>
      <c r="C32" s="5">
        <v>-3.27</v>
      </c>
      <c r="D32" s="5">
        <v>37.58</v>
      </c>
      <c r="E32" s="5">
        <v>1700</v>
      </c>
      <c r="F32" s="6">
        <v>330</v>
      </c>
      <c r="G32" s="14">
        <v>1663.13</v>
      </c>
      <c r="H32" s="14">
        <f t="shared" si="7"/>
        <v>286.8699999999999</v>
      </c>
      <c r="I32" s="43" t="s">
        <v>81</v>
      </c>
      <c r="J32" t="s">
        <v>9</v>
      </c>
      <c r="K32" s="2">
        <f t="shared" si="1"/>
        <v>839.332245753628</v>
      </c>
      <c r="L32" s="2">
        <f t="shared" si="2"/>
        <v>888.4846314827827</v>
      </c>
      <c r="M32" s="2">
        <f t="shared" si="3"/>
        <v>676.4487803880824</v>
      </c>
      <c r="N32" s="2">
        <f t="shared" si="4"/>
        <v>809.9855577992614</v>
      </c>
      <c r="O32" s="2">
        <f t="shared" si="5"/>
        <v>915.6435017498409</v>
      </c>
    </row>
    <row r="33" spans="1:15" s="1" customFormat="1" ht="15">
      <c r="A33" s="1">
        <f t="shared" si="6"/>
        <v>28</v>
      </c>
      <c r="B33" s="4" t="s">
        <v>60</v>
      </c>
      <c r="C33" s="5">
        <v>-14.4</v>
      </c>
      <c r="D33" s="5">
        <v>31.93</v>
      </c>
      <c r="E33" s="5">
        <v>1730</v>
      </c>
      <c r="F33" s="6">
        <v>110</v>
      </c>
      <c r="G33" s="14">
        <v>1653.32</v>
      </c>
      <c r="H33" s="14">
        <f t="shared" si="7"/>
        <v>296.68000000000006</v>
      </c>
      <c r="I33" s="43" t="s">
        <v>81</v>
      </c>
      <c r="J33" t="s">
        <v>79</v>
      </c>
      <c r="K33" s="2">
        <f t="shared" si="1"/>
        <v>1240.952431694834</v>
      </c>
      <c r="L33" s="2">
        <f t="shared" si="2"/>
        <v>1392.2233849981114</v>
      </c>
      <c r="M33" s="2">
        <f t="shared" si="3"/>
        <v>1440.0816274917504</v>
      </c>
      <c r="N33" s="2">
        <f t="shared" si="4"/>
        <v>1439.6784482939227</v>
      </c>
      <c r="O33" s="2">
        <f t="shared" si="5"/>
        <v>651.378540023092</v>
      </c>
    </row>
    <row r="34" spans="1:15" s="1" customFormat="1" ht="15">
      <c r="A34" s="1">
        <f t="shared" si="6"/>
        <v>29</v>
      </c>
      <c r="B34" s="4" t="s">
        <v>37</v>
      </c>
      <c r="C34" s="5">
        <v>-4.27</v>
      </c>
      <c r="D34" s="5">
        <v>38</v>
      </c>
      <c r="E34" s="5">
        <v>1730</v>
      </c>
      <c r="F34" s="6">
        <v>115</v>
      </c>
      <c r="G34" s="14">
        <v>1638.99</v>
      </c>
      <c r="H34" s="14">
        <f t="shared" si="7"/>
        <v>311.01</v>
      </c>
      <c r="I34" s="43" t="s">
        <v>81</v>
      </c>
      <c r="J34" t="s">
        <v>9</v>
      </c>
      <c r="K34" s="2">
        <f t="shared" si="1"/>
        <v>890.6063816915067</v>
      </c>
      <c r="L34" s="2">
        <f t="shared" si="2"/>
        <v>956.297480014768</v>
      </c>
      <c r="M34" s="2">
        <f t="shared" si="3"/>
        <v>759.5574054974923</v>
      </c>
      <c r="N34" s="2">
        <f t="shared" si="4"/>
        <v>886.7935597666252</v>
      </c>
      <c r="O34" s="2">
        <f t="shared" si="5"/>
        <v>886.3942817132513</v>
      </c>
    </row>
    <row r="35" spans="1:15" s="1" customFormat="1" ht="15">
      <c r="A35" s="1">
        <f t="shared" si="6"/>
        <v>30</v>
      </c>
      <c r="B35" s="4" t="s">
        <v>34</v>
      </c>
      <c r="C35" s="5">
        <v>-23.92</v>
      </c>
      <c r="D35" s="5">
        <v>30.14</v>
      </c>
      <c r="E35" s="5">
        <v>1692</v>
      </c>
      <c r="F35" s="6">
        <v>24</v>
      </c>
      <c r="G35" s="14">
        <v>1599.01</v>
      </c>
      <c r="H35" s="14">
        <f t="shared" si="7"/>
        <v>350.99</v>
      </c>
      <c r="I35" s="43" t="s">
        <v>81</v>
      </c>
      <c r="J35" t="s">
        <v>79</v>
      </c>
      <c r="K35" s="2">
        <f t="shared" si="1"/>
        <v>2281.7562691055377</v>
      </c>
      <c r="L35" s="2">
        <f t="shared" si="2"/>
        <v>2429.0234971123655</v>
      </c>
      <c r="M35" s="2">
        <f t="shared" si="3"/>
        <v>2504.706610436432</v>
      </c>
      <c r="N35" s="2">
        <f t="shared" si="4"/>
        <v>2489.956079218204</v>
      </c>
      <c r="O35" s="2">
        <f t="shared" si="5"/>
        <v>1709.8102495390174</v>
      </c>
    </row>
    <row r="36" spans="1:15" s="1" customFormat="1" ht="15">
      <c r="A36" s="1">
        <f t="shared" si="6"/>
        <v>31</v>
      </c>
      <c r="B36" s="4" t="s">
        <v>19</v>
      </c>
      <c r="C36" s="5">
        <v>-11.12</v>
      </c>
      <c r="D36" s="5">
        <v>33.65</v>
      </c>
      <c r="E36" s="5">
        <v>1676</v>
      </c>
      <c r="F36" s="6">
        <v>83</v>
      </c>
      <c r="G36" s="14">
        <v>1583.67</v>
      </c>
      <c r="H36" s="14">
        <f t="shared" si="7"/>
        <v>366.3299999999999</v>
      </c>
      <c r="I36" s="45" t="s">
        <v>80</v>
      </c>
      <c r="J36" t="s">
        <v>79</v>
      </c>
      <c r="K36" s="2">
        <f t="shared" si="1"/>
        <v>947.0793520933992</v>
      </c>
      <c r="L36" s="2">
        <f t="shared" si="2"/>
        <v>1096.9418039053435</v>
      </c>
      <c r="M36" s="2">
        <f t="shared" si="3"/>
        <v>1095.099792451431</v>
      </c>
      <c r="N36" s="2">
        <f t="shared" si="4"/>
        <v>1121.61677923966</v>
      </c>
      <c r="O36" s="2">
        <f t="shared" si="5"/>
        <v>385.8642218073859</v>
      </c>
    </row>
    <row r="37" spans="1:15" s="1" customFormat="1" ht="15">
      <c r="A37" s="1">
        <f t="shared" si="6"/>
        <v>32</v>
      </c>
      <c r="B37" s="4" t="s">
        <v>47</v>
      </c>
      <c r="C37" s="5">
        <v>2.25</v>
      </c>
      <c r="D37" s="5">
        <v>32.2</v>
      </c>
      <c r="E37" s="5">
        <v>1660</v>
      </c>
      <c r="F37" s="6">
        <v>130</v>
      </c>
      <c r="G37" s="14">
        <v>1574.65</v>
      </c>
      <c r="H37" s="14">
        <f t="shared" si="7"/>
        <v>375.3499999999999</v>
      </c>
      <c r="I37" s="45" t="s">
        <v>80</v>
      </c>
      <c r="J37" t="s">
        <v>9</v>
      </c>
      <c r="K37" s="2">
        <f t="shared" si="1"/>
        <v>673.3545444857288</v>
      </c>
      <c r="L37" s="2">
        <f t="shared" si="2"/>
        <v>557.6039101026917</v>
      </c>
      <c r="M37" s="2">
        <f t="shared" si="3"/>
        <v>414.18918687881893</v>
      </c>
      <c r="N37" s="2">
        <f t="shared" si="4"/>
        <v>460.85216587912527</v>
      </c>
      <c r="O37" s="2">
        <f t="shared" si="5"/>
        <v>1208.8373951298963</v>
      </c>
    </row>
    <row r="38" spans="1:15" s="1" customFormat="1" ht="15">
      <c r="A38" s="1">
        <f t="shared" si="6"/>
        <v>33</v>
      </c>
      <c r="B38" s="4" t="s">
        <v>76</v>
      </c>
      <c r="C38" s="5">
        <v>-18.2</v>
      </c>
      <c r="D38" s="5">
        <v>32.67</v>
      </c>
      <c r="E38" s="5">
        <v>1650</v>
      </c>
      <c r="F38" s="6">
        <v>100</v>
      </c>
      <c r="G38" s="14">
        <v>1559.24</v>
      </c>
      <c r="H38" s="14">
        <f t="shared" si="7"/>
        <v>390.76</v>
      </c>
      <c r="I38" s="43" t="s">
        <v>81</v>
      </c>
      <c r="J38" t="s">
        <v>79</v>
      </c>
      <c r="K38" s="2">
        <f aca="true" t="shared" si="8" ref="K38:K68">2*6371*ASIN(SQRT((SIN(RADIANS(($C38-(-3.4))/2)))^2+((SIN(RADIANS(($D38-30.02)/2)))^2)*COS(RADIANS($C38))*COS(RADIANS(-3.4))))</f>
        <v>1670.7903746934735</v>
      </c>
      <c r="L38" s="2">
        <f aca="true" t="shared" si="9" ref="L38:L68">2*6371*ASIN(SQRT((SIN(RADIANS(($C38-(-2.08))/2)))^2+((SIN(RADIANS(($D38-29.67)/2)))^2)*COS(RADIANS($C38))*COS(RADIANS(-2.08))))</f>
        <v>1822.0781497311973</v>
      </c>
      <c r="M38" s="2">
        <f aca="true" t="shared" si="10" ref="M38:M68">2*6371*ASIN(SQRT((SIN(RADIANS(($C38-(-1.45))/2)))^2+((SIN(RADIANS(($D38-31.77)/2)))^2)*COS(RADIANS($C38))*COS(RADIANS(-1.45))))</f>
        <v>1865.1032271972144</v>
      </c>
      <c r="N38" s="2">
        <f aca="true" t="shared" si="11" ref="N38:N68">2*6371*ASIN(SQRT((SIN(RADIANS(($C38-(-1.53))/2)))^2+((SIN(RADIANS(($D38-30.5)/2)))^2)*COS(RADIANS($C38))*COS(RADIANS(-1.53))))</f>
        <v>1868.6846805113305</v>
      </c>
      <c r="O38" s="2">
        <f aca="true" t="shared" si="12" ref="O38:O68">2*6371*ASIN(SQRT((SIN(RADIANS(($C38-(-8.58))/2)))^2+((SIN(RADIANS(($D38-31.25)/2)))^2)*COS(RADIANS($C38))*COS(RADIANS(-8.58))))</f>
        <v>1080.6374091870132</v>
      </c>
    </row>
    <row r="39" spans="1:15" s="1" customFormat="1" ht="15">
      <c r="A39" s="1">
        <f t="shared" si="6"/>
        <v>34</v>
      </c>
      <c r="B39" s="4" t="s">
        <v>12</v>
      </c>
      <c r="C39" s="5">
        <v>0.42</v>
      </c>
      <c r="D39" s="5">
        <v>37.77</v>
      </c>
      <c r="E39" s="5">
        <v>1625</v>
      </c>
      <c r="F39" s="6">
        <v>155</v>
      </c>
      <c r="G39" s="14">
        <v>1557.72</v>
      </c>
      <c r="H39" s="14">
        <f t="shared" si="7"/>
        <v>392.28</v>
      </c>
      <c r="I39" s="43" t="s">
        <v>81</v>
      </c>
      <c r="J39" t="s">
        <v>9</v>
      </c>
      <c r="K39" s="2">
        <f t="shared" si="8"/>
        <v>960.3530639084191</v>
      </c>
      <c r="L39" s="2">
        <f t="shared" si="9"/>
        <v>942.4436992093454</v>
      </c>
      <c r="M39" s="2">
        <f t="shared" si="10"/>
        <v>698.7678177798697</v>
      </c>
      <c r="N39" s="2">
        <f t="shared" si="11"/>
        <v>836.8873998047211</v>
      </c>
      <c r="O39" s="2">
        <f t="shared" si="12"/>
        <v>1234.2467566606047</v>
      </c>
    </row>
    <row r="40" spans="1:15" s="1" customFormat="1" ht="15">
      <c r="A40" s="1">
        <f t="shared" si="6"/>
        <v>35</v>
      </c>
      <c r="B40" s="4" t="s">
        <v>18</v>
      </c>
      <c r="C40" s="5">
        <v>-14.27</v>
      </c>
      <c r="D40" s="5">
        <v>34.18</v>
      </c>
      <c r="E40" s="5">
        <v>1646</v>
      </c>
      <c r="F40" s="6">
        <v>41</v>
      </c>
      <c r="G40" s="14">
        <v>1541.82</v>
      </c>
      <c r="H40" s="14">
        <f t="shared" si="7"/>
        <v>408.18000000000006</v>
      </c>
      <c r="I40" s="45" t="s">
        <v>80</v>
      </c>
      <c r="J40" t="s">
        <v>79</v>
      </c>
      <c r="K40" s="2">
        <f t="shared" si="8"/>
        <v>1291.9668063990634</v>
      </c>
      <c r="L40" s="2">
        <f t="shared" si="9"/>
        <v>1443.157671800665</v>
      </c>
      <c r="M40" s="2">
        <f t="shared" si="10"/>
        <v>1449.9183158635012</v>
      </c>
      <c r="N40" s="2">
        <f t="shared" si="11"/>
        <v>1473.2220689856413</v>
      </c>
      <c r="O40" s="2">
        <f t="shared" si="12"/>
        <v>708.656934596646</v>
      </c>
    </row>
    <row r="41" spans="1:15" s="1" customFormat="1" ht="15">
      <c r="A41" s="1">
        <f t="shared" si="6"/>
        <v>36</v>
      </c>
      <c r="B41" s="4" t="s">
        <v>55</v>
      </c>
      <c r="C41" s="5">
        <v>-13.07</v>
      </c>
      <c r="D41" s="5">
        <v>28.67</v>
      </c>
      <c r="E41" s="5">
        <v>1610</v>
      </c>
      <c r="F41" s="6">
        <v>115</v>
      </c>
      <c r="G41" s="14">
        <v>1525.74</v>
      </c>
      <c r="H41" s="14">
        <f t="shared" si="7"/>
        <v>424.26</v>
      </c>
      <c r="I41" s="45" t="s">
        <v>80</v>
      </c>
      <c r="J41" t="s">
        <v>79</v>
      </c>
      <c r="K41" s="2">
        <f t="shared" si="8"/>
        <v>1085.444196825208</v>
      </c>
      <c r="L41" s="2">
        <f t="shared" si="9"/>
        <v>1226.9771777277733</v>
      </c>
      <c r="M41" s="2">
        <f t="shared" si="10"/>
        <v>1336.4079278969143</v>
      </c>
      <c r="N41" s="2">
        <f t="shared" si="11"/>
        <v>1298.9106260191838</v>
      </c>
      <c r="O41" s="2">
        <f t="shared" si="12"/>
        <v>573.2529966936228</v>
      </c>
    </row>
    <row r="42" spans="1:15" s="1" customFormat="1" ht="15">
      <c r="A42" s="1">
        <f t="shared" si="6"/>
        <v>37</v>
      </c>
      <c r="B42" s="4" t="s">
        <v>50</v>
      </c>
      <c r="C42" s="5">
        <v>-24.21</v>
      </c>
      <c r="D42" s="5">
        <v>31.2</v>
      </c>
      <c r="E42" s="5">
        <v>1635</v>
      </c>
      <c r="F42" s="6">
        <v>28</v>
      </c>
      <c r="G42" s="14">
        <v>1520.53</v>
      </c>
      <c r="H42" s="14">
        <f t="shared" si="7"/>
        <v>429.47</v>
      </c>
      <c r="I42" s="43" t="s">
        <v>81</v>
      </c>
      <c r="J42" t="s">
        <v>79</v>
      </c>
      <c r="K42" s="2">
        <f t="shared" si="8"/>
        <v>2317.426335351275</v>
      </c>
      <c r="L42" s="2">
        <f t="shared" si="9"/>
        <v>2466.2335063483265</v>
      </c>
      <c r="M42" s="2">
        <f t="shared" si="10"/>
        <v>2531.5394294750026</v>
      </c>
      <c r="N42" s="2">
        <f t="shared" si="11"/>
        <v>2523.0249599847484</v>
      </c>
      <c r="O42" s="2">
        <f t="shared" si="12"/>
        <v>1737.9848236233852</v>
      </c>
    </row>
    <row r="43" spans="1:15" s="1" customFormat="1" ht="15">
      <c r="A43" s="1">
        <f t="shared" si="6"/>
        <v>38</v>
      </c>
      <c r="B43" s="4" t="s">
        <v>53</v>
      </c>
      <c r="C43" s="5">
        <v>-13.53</v>
      </c>
      <c r="D43" s="5">
        <v>32.85</v>
      </c>
      <c r="E43" s="5">
        <v>1600</v>
      </c>
      <c r="F43" s="6">
        <v>110</v>
      </c>
      <c r="G43" s="14">
        <v>1520.38</v>
      </c>
      <c r="H43" s="14">
        <f t="shared" si="7"/>
        <v>429.6199999999999</v>
      </c>
      <c r="I43" s="45" t="s">
        <v>80</v>
      </c>
      <c r="J43" t="s">
        <v>79</v>
      </c>
      <c r="K43" s="2">
        <f t="shared" si="8"/>
        <v>1168.5017461768068</v>
      </c>
      <c r="L43" s="2">
        <f t="shared" si="9"/>
        <v>1320.3358469925224</v>
      </c>
      <c r="M43" s="2">
        <f t="shared" si="10"/>
        <v>1348.4809534377787</v>
      </c>
      <c r="N43" s="2">
        <f t="shared" si="11"/>
        <v>1359.1584287268572</v>
      </c>
      <c r="O43" s="2">
        <f t="shared" si="12"/>
        <v>577.4289156470369</v>
      </c>
    </row>
    <row r="44" spans="1:15" s="1" customFormat="1" ht="15">
      <c r="A44" s="1">
        <f t="shared" si="6"/>
        <v>39</v>
      </c>
      <c r="B44" s="4" t="s">
        <v>36</v>
      </c>
      <c r="C44" s="5">
        <v>-5.07</v>
      </c>
      <c r="D44" s="5">
        <v>39.05</v>
      </c>
      <c r="E44" s="5">
        <v>1590</v>
      </c>
      <c r="F44" s="6">
        <v>120</v>
      </c>
      <c r="G44" s="14">
        <v>1512.4</v>
      </c>
      <c r="H44" s="14">
        <f t="shared" si="7"/>
        <v>437.5999999999999</v>
      </c>
      <c r="I44" s="45" t="s">
        <v>80</v>
      </c>
      <c r="J44" t="s">
        <v>9</v>
      </c>
      <c r="K44" s="2">
        <f t="shared" si="8"/>
        <v>1018.3802132743233</v>
      </c>
      <c r="L44" s="2">
        <f t="shared" si="9"/>
        <v>1092.6648967906067</v>
      </c>
      <c r="M44" s="2">
        <f t="shared" si="10"/>
        <v>902.7592133219056</v>
      </c>
      <c r="N44" s="2">
        <f t="shared" si="11"/>
        <v>1027.3833448022153</v>
      </c>
      <c r="O44" s="2">
        <f t="shared" si="12"/>
        <v>945.3531932380666</v>
      </c>
    </row>
    <row r="45" spans="1:15" s="1" customFormat="1" ht="15">
      <c r="A45" s="1">
        <f t="shared" si="6"/>
        <v>40</v>
      </c>
      <c r="B45" s="4" t="s">
        <v>35</v>
      </c>
      <c r="C45" s="5">
        <v>-26.28</v>
      </c>
      <c r="D45" s="5">
        <v>31.17</v>
      </c>
      <c r="E45" s="5">
        <v>1620</v>
      </c>
      <c r="F45" s="6">
        <v>50</v>
      </c>
      <c r="G45" s="14">
        <v>1506.98</v>
      </c>
      <c r="H45" s="14">
        <f t="shared" si="7"/>
        <v>443.02</v>
      </c>
      <c r="I45" s="43" t="s">
        <v>81</v>
      </c>
      <c r="J45" t="s">
        <v>79</v>
      </c>
      <c r="K45" s="2">
        <f t="shared" si="8"/>
        <v>2547.092487925772</v>
      </c>
      <c r="L45" s="2">
        <f t="shared" si="9"/>
        <v>2695.6854710375273</v>
      </c>
      <c r="M45" s="2">
        <f t="shared" si="10"/>
        <v>2761.71558641724</v>
      </c>
      <c r="N45" s="2">
        <f t="shared" si="11"/>
        <v>2753.00685240061</v>
      </c>
      <c r="O45" s="2">
        <f t="shared" si="12"/>
        <v>1968.1683116863483</v>
      </c>
    </row>
    <row r="46" spans="1:15" s="1" customFormat="1" ht="15">
      <c r="A46" s="1">
        <f t="shared" si="6"/>
        <v>41</v>
      </c>
      <c r="B46" s="4" t="s">
        <v>28</v>
      </c>
      <c r="C46" s="5">
        <v>-28.18</v>
      </c>
      <c r="D46" s="5">
        <v>32.51</v>
      </c>
      <c r="E46" s="5">
        <v>1605</v>
      </c>
      <c r="F46" s="6">
        <v>38</v>
      </c>
      <c r="G46" s="14">
        <v>1483.45</v>
      </c>
      <c r="H46" s="14">
        <f t="shared" si="7"/>
        <v>466.54999999999995</v>
      </c>
      <c r="I46" s="43" t="s">
        <v>81</v>
      </c>
      <c r="J46" t="s">
        <v>79</v>
      </c>
      <c r="K46" s="2">
        <f t="shared" si="8"/>
        <v>2768.011748364469</v>
      </c>
      <c r="L46" s="2">
        <f t="shared" si="9"/>
        <v>2917.8162693209847</v>
      </c>
      <c r="M46" s="2">
        <f t="shared" si="10"/>
        <v>2973.2812204798547</v>
      </c>
      <c r="N46" s="2">
        <f t="shared" si="11"/>
        <v>2971.0362661713098</v>
      </c>
      <c r="O46" s="2">
        <f t="shared" si="12"/>
        <v>2183.419663820953</v>
      </c>
    </row>
    <row r="47" spans="1:15" s="1" customFormat="1" ht="15">
      <c r="A47" s="1">
        <f t="shared" si="6"/>
        <v>42</v>
      </c>
      <c r="B47" s="4" t="s">
        <v>29</v>
      </c>
      <c r="C47" s="5">
        <v>-22.83</v>
      </c>
      <c r="D47" s="5">
        <v>29.92</v>
      </c>
      <c r="E47" s="5">
        <v>1590</v>
      </c>
      <c r="F47" s="6">
        <v>33</v>
      </c>
      <c r="G47" s="14">
        <v>1473.05</v>
      </c>
      <c r="H47" s="14">
        <f t="shared" si="7"/>
        <v>476.95000000000005</v>
      </c>
      <c r="I47" s="43" t="s">
        <v>81</v>
      </c>
      <c r="J47" t="s">
        <v>79</v>
      </c>
      <c r="K47" s="2">
        <f t="shared" si="8"/>
        <v>2160.5442621590155</v>
      </c>
      <c r="L47" s="2">
        <f t="shared" si="9"/>
        <v>2307.452388004373</v>
      </c>
      <c r="M47" s="2">
        <f t="shared" si="10"/>
        <v>2385.726332133151</v>
      </c>
      <c r="N47" s="2">
        <f t="shared" si="11"/>
        <v>2369.2797293029635</v>
      </c>
      <c r="O47" s="2">
        <f t="shared" si="12"/>
        <v>1590.86995261812</v>
      </c>
    </row>
    <row r="48" spans="1:15" s="1" customFormat="1" ht="15">
      <c r="A48" s="1">
        <f t="shared" si="6"/>
        <v>43</v>
      </c>
      <c r="B48" s="4" t="s">
        <v>49</v>
      </c>
      <c r="C48" s="5">
        <v>-11.65</v>
      </c>
      <c r="D48" s="5">
        <v>27.53</v>
      </c>
      <c r="E48" s="5">
        <v>1571</v>
      </c>
      <c r="F48" s="6">
        <v>37</v>
      </c>
      <c r="G48" s="14">
        <v>1460.65</v>
      </c>
      <c r="H48" s="14">
        <f t="shared" si="7"/>
        <v>489.3499999999999</v>
      </c>
      <c r="I48" s="45" t="s">
        <v>80</v>
      </c>
      <c r="J48" t="s">
        <v>79</v>
      </c>
      <c r="K48" s="2">
        <f t="shared" si="8"/>
        <v>957.472685542563</v>
      </c>
      <c r="L48" s="2">
        <f t="shared" si="9"/>
        <v>1089.983151167517</v>
      </c>
      <c r="M48" s="2">
        <f t="shared" si="10"/>
        <v>1226.852584433491</v>
      </c>
      <c r="N48" s="2">
        <f t="shared" si="11"/>
        <v>1172.0153364511866</v>
      </c>
      <c r="O48" s="2">
        <f t="shared" si="12"/>
        <v>531.3303649597681</v>
      </c>
    </row>
    <row r="49" spans="1:15" s="1" customFormat="1" ht="15">
      <c r="A49" s="1">
        <f t="shared" si="6"/>
        <v>44</v>
      </c>
      <c r="B49" s="4" t="s">
        <v>45</v>
      </c>
      <c r="C49" s="5">
        <v>-5.07</v>
      </c>
      <c r="D49" s="5">
        <v>30.38</v>
      </c>
      <c r="E49" s="5">
        <v>1530</v>
      </c>
      <c r="F49" s="6">
        <v>160</v>
      </c>
      <c r="G49" s="14">
        <v>1454.17</v>
      </c>
      <c r="H49" s="14">
        <f t="shared" si="7"/>
        <v>495.8299999999999</v>
      </c>
      <c r="I49" s="45" t="s">
        <v>80</v>
      </c>
      <c r="J49" t="s">
        <v>84</v>
      </c>
      <c r="K49" s="2">
        <f t="shared" si="8"/>
        <v>189.93785916935394</v>
      </c>
      <c r="L49" s="2">
        <f t="shared" si="9"/>
        <v>341.680219686754</v>
      </c>
      <c r="M49" s="2">
        <f t="shared" si="10"/>
        <v>431.0808700427308</v>
      </c>
      <c r="N49" s="2">
        <f t="shared" si="11"/>
        <v>393.8553132024716</v>
      </c>
      <c r="O49" s="2">
        <f t="shared" si="12"/>
        <v>401.93647253503997</v>
      </c>
    </row>
    <row r="50" spans="1:15" s="1" customFormat="1" ht="15">
      <c r="A50" s="1">
        <f t="shared" si="6"/>
        <v>45</v>
      </c>
      <c r="B50" s="4" t="s">
        <v>26</v>
      </c>
      <c r="C50" s="5">
        <v>-25.75</v>
      </c>
      <c r="D50" s="5">
        <v>27.83</v>
      </c>
      <c r="E50" s="5">
        <v>1520</v>
      </c>
      <c r="F50" s="6">
        <v>110</v>
      </c>
      <c r="G50" s="14">
        <v>1438.91</v>
      </c>
      <c r="H50" s="14">
        <f t="shared" si="7"/>
        <v>511.0899999999999</v>
      </c>
      <c r="I50" s="43" t="s">
        <v>81</v>
      </c>
      <c r="J50" t="s">
        <v>79</v>
      </c>
      <c r="K50" s="2">
        <f t="shared" si="8"/>
        <v>2496.186256448731</v>
      </c>
      <c r="L50" s="2">
        <f t="shared" si="9"/>
        <v>2639.3392249590534</v>
      </c>
      <c r="M50" s="2">
        <f t="shared" si="10"/>
        <v>2734.7967886110355</v>
      </c>
      <c r="N50" s="2">
        <f t="shared" si="11"/>
        <v>2708.280780695024</v>
      </c>
      <c r="O50" s="2">
        <f t="shared" si="12"/>
        <v>1943.1554606031305</v>
      </c>
    </row>
    <row r="51" spans="1:15" s="1" customFormat="1" ht="15.6">
      <c r="A51" s="1">
        <f t="shared" si="6"/>
        <v>46</v>
      </c>
      <c r="B51" s="4" t="s">
        <v>57</v>
      </c>
      <c r="C51" s="5">
        <v>-15.38</v>
      </c>
      <c r="D51" s="5">
        <v>28.37</v>
      </c>
      <c r="E51" s="5">
        <v>1505</v>
      </c>
      <c r="F51" s="6">
        <v>55</v>
      </c>
      <c r="G51" s="14">
        <v>1403.39</v>
      </c>
      <c r="H51" s="14">
        <f t="shared" si="7"/>
        <v>546.6099999999999</v>
      </c>
      <c r="I51" s="45" t="s">
        <v>80</v>
      </c>
      <c r="J51" s="46" t="s">
        <v>149</v>
      </c>
      <c r="K51" s="2">
        <f t="shared" si="8"/>
        <v>1344.3092647676726</v>
      </c>
      <c r="L51" s="2">
        <f t="shared" si="9"/>
        <v>1485.745312726693</v>
      </c>
      <c r="M51" s="2">
        <f t="shared" si="10"/>
        <v>1593.22503698238</v>
      </c>
      <c r="N51" s="2">
        <f t="shared" si="11"/>
        <v>1557.6747633654454</v>
      </c>
      <c r="O51" s="2">
        <f t="shared" si="12"/>
        <v>818.370346015855</v>
      </c>
    </row>
    <row r="52" spans="1:15" s="1" customFormat="1" ht="15">
      <c r="A52" s="1">
        <f t="shared" si="6"/>
        <v>47</v>
      </c>
      <c r="B52" s="4" t="s">
        <v>16</v>
      </c>
      <c r="C52" s="5">
        <v>-2.22</v>
      </c>
      <c r="D52" s="5">
        <v>40.97</v>
      </c>
      <c r="E52" s="5">
        <v>1430</v>
      </c>
      <c r="F52" s="6">
        <v>110</v>
      </c>
      <c r="G52" s="14">
        <v>1347.04</v>
      </c>
      <c r="H52" s="14">
        <f t="shared" si="7"/>
        <v>602.96</v>
      </c>
      <c r="I52" s="45" t="s">
        <v>80</v>
      </c>
      <c r="J52" t="s">
        <v>9</v>
      </c>
      <c r="K52" s="2">
        <f t="shared" si="8"/>
        <v>1223.1522377517158</v>
      </c>
      <c r="L52" s="2">
        <f t="shared" si="9"/>
        <v>1255.7114478032324</v>
      </c>
      <c r="M52" s="2">
        <f t="shared" si="10"/>
        <v>1026.0384908540802</v>
      </c>
      <c r="N52" s="2">
        <f t="shared" si="11"/>
        <v>1166.105553006612</v>
      </c>
      <c r="O52" s="2">
        <f t="shared" si="12"/>
        <v>1287.1285528836538</v>
      </c>
    </row>
    <row r="53" spans="1:15" s="1" customFormat="1" ht="15">
      <c r="A53" s="1">
        <f t="shared" si="6"/>
        <v>48</v>
      </c>
      <c r="B53" s="4" t="s">
        <v>56</v>
      </c>
      <c r="C53" s="5">
        <v>-11.67</v>
      </c>
      <c r="D53" s="5">
        <v>26.5</v>
      </c>
      <c r="E53" s="5">
        <v>1428</v>
      </c>
      <c r="F53" s="6">
        <v>62</v>
      </c>
      <c r="G53" s="14">
        <v>1340.66</v>
      </c>
      <c r="H53" s="14">
        <f t="shared" si="7"/>
        <v>609.3399999999999</v>
      </c>
      <c r="I53" s="45" t="s">
        <v>80</v>
      </c>
      <c r="J53" t="s">
        <v>79</v>
      </c>
      <c r="K53" s="2">
        <f t="shared" si="8"/>
        <v>997.9576621077713</v>
      </c>
      <c r="L53" s="2">
        <f t="shared" si="9"/>
        <v>1122.1811971308682</v>
      </c>
      <c r="M53" s="2">
        <f t="shared" si="10"/>
        <v>1276.4816761128309</v>
      </c>
      <c r="N53" s="2">
        <f t="shared" si="11"/>
        <v>1210.7756777903587</v>
      </c>
      <c r="O53" s="2">
        <f t="shared" si="12"/>
        <v>623.1592856693893</v>
      </c>
    </row>
    <row r="54" spans="1:15" s="1" customFormat="1" ht="15">
      <c r="A54" s="1">
        <f t="shared" si="6"/>
        <v>49</v>
      </c>
      <c r="B54" s="4" t="s">
        <v>71</v>
      </c>
      <c r="C54" s="5">
        <v>-18.6</v>
      </c>
      <c r="D54" s="5">
        <v>26.33</v>
      </c>
      <c r="E54" s="5">
        <v>1410</v>
      </c>
      <c r="F54" s="6">
        <v>95</v>
      </c>
      <c r="G54" s="14">
        <v>1324.34</v>
      </c>
      <c r="H54" s="14">
        <f t="shared" si="7"/>
        <v>625.6600000000001</v>
      </c>
      <c r="I54" s="45" t="s">
        <v>80</v>
      </c>
      <c r="J54" t="s">
        <v>79</v>
      </c>
      <c r="K54" s="2">
        <f t="shared" si="8"/>
        <v>1737.184990383571</v>
      </c>
      <c r="L54" s="2">
        <f t="shared" si="9"/>
        <v>1872.6496179613246</v>
      </c>
      <c r="M54" s="2">
        <f t="shared" si="10"/>
        <v>1997.1296412513445</v>
      </c>
      <c r="N54" s="2">
        <f t="shared" si="11"/>
        <v>1951.797868006841</v>
      </c>
      <c r="O54" s="2">
        <f t="shared" si="12"/>
        <v>1234.2184365326839</v>
      </c>
    </row>
    <row r="55" spans="1:15" s="1" customFormat="1" ht="15">
      <c r="A55" s="1">
        <f t="shared" si="6"/>
        <v>50</v>
      </c>
      <c r="B55" s="4" t="s">
        <v>27</v>
      </c>
      <c r="C55" s="5">
        <v>-23.75</v>
      </c>
      <c r="D55" s="5">
        <v>28.25</v>
      </c>
      <c r="E55" s="5">
        <v>1380</v>
      </c>
      <c r="F55" s="6">
        <v>50</v>
      </c>
      <c r="G55" s="14">
        <v>1296.75</v>
      </c>
      <c r="H55" s="14">
        <f aca="true" t="shared" si="13" ref="H55:H75">1950-G55</f>
        <v>653.25</v>
      </c>
      <c r="I55" s="45" t="s">
        <v>80</v>
      </c>
      <c r="J55" t="s">
        <v>79</v>
      </c>
      <c r="K55" s="2">
        <f t="shared" si="8"/>
        <v>2270.79016644023</v>
      </c>
      <c r="L55" s="2">
        <f t="shared" si="9"/>
        <v>2414.436027718137</v>
      </c>
      <c r="M55" s="2">
        <f t="shared" si="10"/>
        <v>2508.4713714644677</v>
      </c>
      <c r="N55" s="2">
        <f t="shared" si="11"/>
        <v>2482.608617028921</v>
      </c>
      <c r="O55" s="2">
        <f t="shared" si="12"/>
        <v>1716.7658126799645</v>
      </c>
    </row>
    <row r="56" spans="1:15" s="1" customFormat="1" ht="15">
      <c r="A56" s="1">
        <f t="shared" si="6"/>
        <v>51</v>
      </c>
      <c r="B56" s="4" t="s">
        <v>48</v>
      </c>
      <c r="C56" s="5">
        <v>-8.22</v>
      </c>
      <c r="D56" s="5">
        <v>26.78</v>
      </c>
      <c r="E56" s="5">
        <v>1318</v>
      </c>
      <c r="F56" s="6">
        <v>52</v>
      </c>
      <c r="G56" s="14">
        <v>1237.11</v>
      </c>
      <c r="H56" s="14">
        <f t="shared" si="13"/>
        <v>712.8900000000001</v>
      </c>
      <c r="I56" s="45" t="s">
        <v>80</v>
      </c>
      <c r="J56" t="s">
        <v>79</v>
      </c>
      <c r="K56" s="2">
        <f t="shared" si="8"/>
        <v>644.7012271596484</v>
      </c>
      <c r="L56" s="2">
        <f t="shared" si="9"/>
        <v>753.966095891629</v>
      </c>
      <c r="M56" s="2">
        <f t="shared" si="10"/>
        <v>933.8162909806607</v>
      </c>
      <c r="N56" s="2">
        <f t="shared" si="11"/>
        <v>850.3218634463663</v>
      </c>
      <c r="O56" s="2">
        <f t="shared" si="12"/>
        <v>493.33245776544726</v>
      </c>
    </row>
    <row r="57" spans="1:15" s="1" customFormat="1" ht="15">
      <c r="A57" s="1">
        <f t="shared" si="6"/>
        <v>52</v>
      </c>
      <c r="B57" s="4" t="s">
        <v>74</v>
      </c>
      <c r="C57" s="5">
        <v>-16.87</v>
      </c>
      <c r="D57" s="5">
        <v>29.68</v>
      </c>
      <c r="E57" s="5">
        <v>1310</v>
      </c>
      <c r="F57" s="6">
        <v>50</v>
      </c>
      <c r="G57" s="14">
        <v>1231.42</v>
      </c>
      <c r="H57" s="14">
        <f t="shared" si="13"/>
        <v>718.5799999999999</v>
      </c>
      <c r="I57" s="45" t="s">
        <v>80</v>
      </c>
      <c r="J57" t="s">
        <v>79</v>
      </c>
      <c r="K57" s="2">
        <f t="shared" si="8"/>
        <v>1498.2556194197568</v>
      </c>
      <c r="L57" s="2">
        <f t="shared" si="9"/>
        <v>1644.5733285950287</v>
      </c>
      <c r="M57" s="2">
        <f t="shared" si="10"/>
        <v>1729.8087129080066</v>
      </c>
      <c r="N57" s="2">
        <f t="shared" si="11"/>
        <v>1708.087934096319</v>
      </c>
      <c r="O57" s="2">
        <f t="shared" si="12"/>
        <v>937.3717589181006</v>
      </c>
    </row>
    <row r="58" spans="1:15" s="1" customFormat="1" ht="15">
      <c r="A58" s="1">
        <f t="shared" si="6"/>
        <v>53</v>
      </c>
      <c r="B58" s="4" t="s">
        <v>6</v>
      </c>
      <c r="C58" s="5">
        <v>-21.03</v>
      </c>
      <c r="D58" s="5">
        <v>27.57</v>
      </c>
      <c r="E58" s="5">
        <v>1304</v>
      </c>
      <c r="F58" s="6">
        <v>48</v>
      </c>
      <c r="G58" s="14">
        <v>1223.66</v>
      </c>
      <c r="H58" s="14">
        <f t="shared" si="13"/>
        <v>726.3399999999999</v>
      </c>
      <c r="I58" s="45" t="s">
        <v>80</v>
      </c>
      <c r="J58" t="s">
        <v>79</v>
      </c>
      <c r="K58" s="2">
        <f t="shared" si="8"/>
        <v>1978.2040802672946</v>
      </c>
      <c r="L58" s="2">
        <f t="shared" si="9"/>
        <v>2119.3997859012616</v>
      </c>
      <c r="M58" s="2">
        <f t="shared" si="10"/>
        <v>2224.3450909712246</v>
      </c>
      <c r="N58" s="2">
        <f t="shared" si="11"/>
        <v>2191.4624578919943</v>
      </c>
      <c r="O58" s="2">
        <f t="shared" si="12"/>
        <v>1439.5342887630595</v>
      </c>
    </row>
    <row r="59" spans="1:15" s="1" customFormat="1" ht="15">
      <c r="A59" s="1">
        <f t="shared" si="6"/>
        <v>54</v>
      </c>
      <c r="B59" s="4" t="s">
        <v>32</v>
      </c>
      <c r="C59" s="5">
        <v>-31.07</v>
      </c>
      <c r="D59" s="5">
        <v>29.2</v>
      </c>
      <c r="E59" s="5">
        <v>1290</v>
      </c>
      <c r="F59" s="6">
        <v>50</v>
      </c>
      <c r="G59" s="14">
        <v>1212.77</v>
      </c>
      <c r="H59" s="14">
        <f t="shared" si="13"/>
        <v>737.23</v>
      </c>
      <c r="I59" s="45" t="s">
        <v>80</v>
      </c>
      <c r="J59" t="s">
        <v>79</v>
      </c>
      <c r="K59" s="2">
        <f t="shared" si="8"/>
        <v>3077.9647330803805</v>
      </c>
      <c r="L59" s="2">
        <f t="shared" si="9"/>
        <v>3223.919477552872</v>
      </c>
      <c r="M59" s="2">
        <f t="shared" si="10"/>
        <v>3304.678496034303</v>
      </c>
      <c r="N59" s="2">
        <f t="shared" si="11"/>
        <v>3287.544864199111</v>
      </c>
      <c r="O59" s="2">
        <f t="shared" si="12"/>
        <v>2509.7865907052815</v>
      </c>
    </row>
    <row r="60" spans="1:15" s="1" customFormat="1" ht="15">
      <c r="A60" s="1">
        <f t="shared" si="6"/>
        <v>55</v>
      </c>
      <c r="B60" s="4" t="s">
        <v>31</v>
      </c>
      <c r="C60" s="5">
        <v>-32.1</v>
      </c>
      <c r="D60" s="5">
        <v>29.05</v>
      </c>
      <c r="E60" s="5">
        <v>1264</v>
      </c>
      <c r="F60" s="6">
        <v>33</v>
      </c>
      <c r="G60" s="14">
        <v>1207.07</v>
      </c>
      <c r="H60" s="14">
        <f t="shared" si="13"/>
        <v>742.9300000000001</v>
      </c>
      <c r="I60" s="45" t="s">
        <v>80</v>
      </c>
      <c r="J60" t="s">
        <v>79</v>
      </c>
      <c r="K60" s="2">
        <f t="shared" si="8"/>
        <v>3192.901716367824</v>
      </c>
      <c r="L60" s="2">
        <f t="shared" si="9"/>
        <v>3338.702802647311</v>
      </c>
      <c r="M60" s="2">
        <f t="shared" si="10"/>
        <v>3420.0291934556117</v>
      </c>
      <c r="N60" s="2">
        <f t="shared" si="11"/>
        <v>3402.624159421196</v>
      </c>
      <c r="O60" s="2">
        <f t="shared" si="12"/>
        <v>2625.1439840608023</v>
      </c>
    </row>
    <row r="61" spans="1:15" s="1" customFormat="1" ht="15">
      <c r="A61" s="1">
        <f t="shared" si="6"/>
        <v>56</v>
      </c>
      <c r="B61" s="4" t="s">
        <v>10</v>
      </c>
      <c r="C61" s="5">
        <v>-0.83</v>
      </c>
      <c r="D61" s="5">
        <v>36.15</v>
      </c>
      <c r="E61" s="5">
        <v>1295</v>
      </c>
      <c r="F61" s="6">
        <v>140</v>
      </c>
      <c r="G61" s="14">
        <v>1205.13</v>
      </c>
      <c r="H61" s="14">
        <f t="shared" si="13"/>
        <v>744.8699999999999</v>
      </c>
      <c r="I61" s="45" t="s">
        <v>80</v>
      </c>
      <c r="J61" t="s">
        <v>9</v>
      </c>
      <c r="K61" s="2">
        <f t="shared" si="8"/>
        <v>738.6244046808587</v>
      </c>
      <c r="L61" s="2">
        <f t="shared" si="9"/>
        <v>733.5842902429916</v>
      </c>
      <c r="M61" s="2">
        <f t="shared" si="10"/>
        <v>491.7911033571964</v>
      </c>
      <c r="N61" s="2">
        <f t="shared" si="11"/>
        <v>632.918490184811</v>
      </c>
      <c r="O61" s="2">
        <f t="shared" si="12"/>
        <v>1018.3521422586543</v>
      </c>
    </row>
    <row r="62" spans="1:15" s="1" customFormat="1" ht="15">
      <c r="A62" s="1">
        <f t="shared" si="6"/>
        <v>57</v>
      </c>
      <c r="B62" s="4" t="s">
        <v>75</v>
      </c>
      <c r="C62" s="5">
        <v>-21.05</v>
      </c>
      <c r="D62" s="5">
        <v>31.52</v>
      </c>
      <c r="E62" s="5">
        <v>1269</v>
      </c>
      <c r="F62" s="6">
        <v>54</v>
      </c>
      <c r="G62" s="14">
        <v>1192.89</v>
      </c>
      <c r="H62" s="14">
        <f t="shared" si="13"/>
        <v>757.1099999999999</v>
      </c>
      <c r="I62" s="45" t="s">
        <v>80</v>
      </c>
      <c r="J62" t="s">
        <v>79</v>
      </c>
      <c r="K62" s="2">
        <f t="shared" si="8"/>
        <v>1969.2874941357632</v>
      </c>
      <c r="L62" s="2">
        <f t="shared" si="9"/>
        <v>2118.8745830297485</v>
      </c>
      <c r="M62" s="2">
        <f t="shared" si="10"/>
        <v>2179.5892302264815</v>
      </c>
      <c r="N62" s="2">
        <f t="shared" si="11"/>
        <v>2173.3419144490504</v>
      </c>
      <c r="O62" s="2">
        <f t="shared" si="12"/>
        <v>1386.9030233130818</v>
      </c>
    </row>
    <row r="63" spans="1:15" s="1" customFormat="1" ht="15">
      <c r="A63" s="1">
        <f t="shared" si="6"/>
        <v>58</v>
      </c>
      <c r="B63" s="4" t="s">
        <v>64</v>
      </c>
      <c r="C63" s="5">
        <v>-15.98</v>
      </c>
      <c r="D63" s="5">
        <v>26.12</v>
      </c>
      <c r="E63" s="5">
        <v>1258</v>
      </c>
      <c r="F63" s="6">
        <v>86</v>
      </c>
      <c r="G63" s="14">
        <v>1160.72</v>
      </c>
      <c r="H63" s="14">
        <f t="shared" si="13"/>
        <v>789.28</v>
      </c>
      <c r="I63" s="45" t="s">
        <v>80</v>
      </c>
      <c r="J63" t="s">
        <v>79</v>
      </c>
      <c r="K63" s="2">
        <f t="shared" si="8"/>
        <v>1462.4170077674246</v>
      </c>
      <c r="L63" s="2">
        <f t="shared" si="9"/>
        <v>1593.7651255319256</v>
      </c>
      <c r="M63" s="2">
        <f t="shared" si="10"/>
        <v>1730.2542455048203</v>
      </c>
      <c r="N63" s="2">
        <f t="shared" si="11"/>
        <v>1676.9274301773469</v>
      </c>
      <c r="O63" s="2">
        <f t="shared" si="12"/>
        <v>993.5982811459406</v>
      </c>
    </row>
    <row r="64" spans="1:15" s="1" customFormat="1" ht="15">
      <c r="A64" s="1">
        <f t="shared" si="6"/>
        <v>59</v>
      </c>
      <c r="B64" s="4" t="s">
        <v>20</v>
      </c>
      <c r="C64" s="5">
        <v>-22.03</v>
      </c>
      <c r="D64" s="5">
        <v>35.32</v>
      </c>
      <c r="E64" s="5">
        <v>1229</v>
      </c>
      <c r="F64" s="6">
        <v>35</v>
      </c>
      <c r="G64" s="14">
        <v>1159.84</v>
      </c>
      <c r="H64" s="14">
        <f t="shared" si="13"/>
        <v>790.1600000000001</v>
      </c>
      <c r="I64" s="45" t="s">
        <v>80</v>
      </c>
      <c r="J64" t="s">
        <v>79</v>
      </c>
      <c r="K64" s="2">
        <f t="shared" si="8"/>
        <v>2149.064309409828</v>
      </c>
      <c r="L64" s="2">
        <f t="shared" si="9"/>
        <v>2300.901477426741</v>
      </c>
      <c r="M64" s="2">
        <f t="shared" si="10"/>
        <v>2320.4060834170637</v>
      </c>
      <c r="N64" s="2">
        <f t="shared" si="11"/>
        <v>2338.3850682044913</v>
      </c>
      <c r="O64" s="2">
        <f t="shared" si="12"/>
        <v>1557.6262108804767</v>
      </c>
    </row>
    <row r="65" spans="1:15" s="1" customFormat="1" ht="15">
      <c r="A65" s="1">
        <f t="shared" si="6"/>
        <v>60</v>
      </c>
      <c r="B65" s="4" t="s">
        <v>70</v>
      </c>
      <c r="C65" s="5">
        <v>-17.83</v>
      </c>
      <c r="D65" s="5">
        <v>31.1</v>
      </c>
      <c r="E65" s="5">
        <v>1240</v>
      </c>
      <c r="F65" s="6">
        <v>100</v>
      </c>
      <c r="G65" s="14">
        <v>1148.05</v>
      </c>
      <c r="H65" s="14">
        <f t="shared" si="13"/>
        <v>801.95</v>
      </c>
      <c r="I65" s="45" t="s">
        <v>80</v>
      </c>
      <c r="J65" t="s">
        <v>79</v>
      </c>
      <c r="K65" s="2">
        <f t="shared" si="8"/>
        <v>1608.853130583005</v>
      </c>
      <c r="L65" s="2">
        <f t="shared" si="9"/>
        <v>1758.2608391966999</v>
      </c>
      <c r="M65" s="2">
        <f t="shared" si="10"/>
        <v>1822.842268645283</v>
      </c>
      <c r="N65" s="2">
        <f t="shared" si="11"/>
        <v>1813.6613542609275</v>
      </c>
      <c r="O65" s="2">
        <f t="shared" si="12"/>
        <v>1028.6809189093067</v>
      </c>
    </row>
    <row r="66" spans="1:15" s="1" customFormat="1" ht="15">
      <c r="A66" s="1">
        <f t="shared" si="6"/>
        <v>61</v>
      </c>
      <c r="B66" s="4" t="s">
        <v>72</v>
      </c>
      <c r="C66" s="5">
        <v>-22.05</v>
      </c>
      <c r="D66" s="5">
        <v>31.42</v>
      </c>
      <c r="E66" s="5">
        <v>1110</v>
      </c>
      <c r="F66" s="6">
        <v>100</v>
      </c>
      <c r="G66" s="14">
        <v>1043.07</v>
      </c>
      <c r="H66" s="14">
        <f t="shared" si="13"/>
        <v>906.9300000000001</v>
      </c>
      <c r="I66" s="45" t="s">
        <v>80</v>
      </c>
      <c r="J66" t="s">
        <v>79</v>
      </c>
      <c r="K66" s="2">
        <f t="shared" si="8"/>
        <v>2079.2807891281764</v>
      </c>
      <c r="L66" s="2">
        <f t="shared" si="9"/>
        <v>2228.607587062561</v>
      </c>
      <c r="M66" s="2">
        <f t="shared" si="10"/>
        <v>2290.9285037048544</v>
      </c>
      <c r="N66" s="2">
        <f t="shared" si="11"/>
        <v>2283.889737512669</v>
      </c>
      <c r="O66" s="2">
        <f t="shared" si="12"/>
        <v>1497.9059940128816</v>
      </c>
    </row>
    <row r="67" spans="1:15" s="1" customFormat="1" ht="15">
      <c r="A67" s="1">
        <f t="shared" si="6"/>
        <v>62</v>
      </c>
      <c r="B67" s="4" t="s">
        <v>59</v>
      </c>
      <c r="C67" s="5">
        <v>-14.37</v>
      </c>
      <c r="D67" s="5">
        <v>23.82</v>
      </c>
      <c r="E67" s="5">
        <v>1070</v>
      </c>
      <c r="F67" s="6">
        <v>60</v>
      </c>
      <c r="G67" s="14">
        <v>993.25</v>
      </c>
      <c r="H67" s="14">
        <f t="shared" si="13"/>
        <v>956.75</v>
      </c>
      <c r="I67" s="45" t="s">
        <v>80</v>
      </c>
      <c r="J67" t="s">
        <v>79</v>
      </c>
      <c r="K67" s="2">
        <f t="shared" si="8"/>
        <v>1396.5475158860995</v>
      </c>
      <c r="L67" s="2">
        <f t="shared" si="9"/>
        <v>1510.0780685739478</v>
      </c>
      <c r="M67" s="2">
        <f t="shared" si="10"/>
        <v>1681.4044583751167</v>
      </c>
      <c r="N67" s="2">
        <f t="shared" si="11"/>
        <v>1605.3686930836022</v>
      </c>
      <c r="O67" s="2">
        <f t="shared" si="12"/>
        <v>1034.1156193169838</v>
      </c>
    </row>
    <row r="68" spans="1:15" s="1" customFormat="1" ht="15">
      <c r="A68" s="1">
        <f t="shared" si="6"/>
        <v>63</v>
      </c>
      <c r="B68" s="4" t="s">
        <v>21</v>
      </c>
      <c r="C68" s="5">
        <v>-21.3</v>
      </c>
      <c r="D68" s="5">
        <v>34.31</v>
      </c>
      <c r="E68" s="5">
        <v>1060</v>
      </c>
      <c r="F68" s="6">
        <v>50</v>
      </c>
      <c r="G68" s="14">
        <v>981.38</v>
      </c>
      <c r="H68" s="14">
        <f t="shared" si="13"/>
        <v>968.62</v>
      </c>
      <c r="I68" s="45" t="s">
        <v>80</v>
      </c>
      <c r="J68" t="s">
        <v>79</v>
      </c>
      <c r="K68" s="2">
        <f t="shared" si="8"/>
        <v>2043.7131617323764</v>
      </c>
      <c r="L68" s="2">
        <f t="shared" si="9"/>
        <v>2195.458092224762</v>
      </c>
      <c r="M68" s="2">
        <f t="shared" si="10"/>
        <v>2224.324765083447</v>
      </c>
      <c r="N68" s="2">
        <f t="shared" si="11"/>
        <v>2236.7722185499592</v>
      </c>
      <c r="O68" s="2">
        <f t="shared" si="12"/>
        <v>1451.9174201217368</v>
      </c>
    </row>
    <row r="69" spans="1:15" s="1" customFormat="1" ht="15">
      <c r="A69" s="1">
        <f t="shared" si="6"/>
        <v>64</v>
      </c>
      <c r="B69" s="4" t="s">
        <v>22</v>
      </c>
      <c r="C69" s="5">
        <v>-23.15</v>
      </c>
      <c r="D69" s="5">
        <v>32</v>
      </c>
      <c r="E69" s="5">
        <v>1030</v>
      </c>
      <c r="F69" s="6">
        <v>40</v>
      </c>
      <c r="G69" s="14">
        <v>946.97</v>
      </c>
      <c r="H69" s="14">
        <f t="shared" si="13"/>
        <v>1003.03</v>
      </c>
      <c r="I69" s="45" t="s">
        <v>80</v>
      </c>
      <c r="J69" t="s">
        <v>79</v>
      </c>
      <c r="K69" s="2">
        <f aca="true" t="shared" si="14" ref="K69:K75">2*6371*ASIN(SQRT((SIN(RADIANS(($C69-(-3.4))/2)))^2+((SIN(RADIANS(($D69-30.02)/2)))^2)*COS(RADIANS($C69))*COS(RADIANS(-3.4))))</f>
        <v>2206.408624361185</v>
      </c>
      <c r="L69" s="2">
        <f aca="true" t="shared" si="15" ref="L69:L75">2*6371*ASIN(SQRT((SIN(RADIANS(($C69-(-2.08))/2)))^2+((SIN(RADIANS(($D69-29.67)/2)))^2)*COS(RADIANS($C69))*COS(RADIANS(-2.08))))</f>
        <v>2356.3030566203597</v>
      </c>
      <c r="M69" s="2">
        <f aca="true" t="shared" si="16" ref="M69:M75">2*6371*ASIN(SQRT((SIN(RADIANS(($C69-(-1.45))/2)))^2+((SIN(RADIANS(($D69-31.77)/2)))^2)*COS(RADIANS($C69))*COS(RADIANS(-1.45))))</f>
        <v>2413.057515259966</v>
      </c>
      <c r="N69" s="2">
        <f aca="true" t="shared" si="17" ref="N69:N75">2*6371*ASIN(SQRT((SIN(RADIANS(($C69-(-1.53))/2)))^2+((SIN(RADIANS(($D69-30.5)/2)))^2)*COS(RADIANS($C69))*COS(RADIANS(-1.53))))</f>
        <v>2409.4747269526306</v>
      </c>
      <c r="O69" s="2">
        <f aca="true" t="shared" si="18" ref="O69:O75">2*6371*ASIN(SQRT((SIN(RADIANS(($C69-(-8.58))/2)))^2+((SIN(RADIANS(($D69-31.25)/2)))^2)*COS(RADIANS($C69))*COS(RADIANS(-8.58))))</f>
        <v>1622.0815867564165</v>
      </c>
    </row>
    <row r="70" spans="1:15" s="1" customFormat="1" ht="15">
      <c r="A70" s="1">
        <f t="shared" si="6"/>
        <v>65</v>
      </c>
      <c r="B70" s="4" t="s">
        <v>54</v>
      </c>
      <c r="C70" s="5">
        <v>-13.45</v>
      </c>
      <c r="D70" s="5">
        <v>25.85</v>
      </c>
      <c r="E70" s="5">
        <v>800</v>
      </c>
      <c r="F70" s="6">
        <v>100</v>
      </c>
      <c r="G70" s="14">
        <v>754.91</v>
      </c>
      <c r="H70" s="14">
        <f t="shared" si="13"/>
        <v>1195.0900000000001</v>
      </c>
      <c r="I70" s="45" t="s">
        <v>80</v>
      </c>
      <c r="J70" t="s">
        <v>79</v>
      </c>
      <c r="K70" s="2">
        <f t="shared" si="14"/>
        <v>1207.7398283197053</v>
      </c>
      <c r="L70" s="2">
        <f t="shared" si="15"/>
        <v>1332.2671653807006</v>
      </c>
      <c r="M70" s="2">
        <f t="shared" si="16"/>
        <v>1484.8754481697074</v>
      </c>
      <c r="N70" s="2">
        <f t="shared" si="17"/>
        <v>1420.7760686282825</v>
      </c>
      <c r="O70" s="2">
        <f t="shared" si="18"/>
        <v>800.2387244412153</v>
      </c>
    </row>
    <row r="71" spans="1:15" s="1" customFormat="1" ht="15">
      <c r="A71" s="1">
        <f t="shared" si="6"/>
        <v>66</v>
      </c>
      <c r="B71" s="4" t="s">
        <v>73</v>
      </c>
      <c r="C71" s="5">
        <v>-19.98</v>
      </c>
      <c r="D71" s="5">
        <v>32.55</v>
      </c>
      <c r="E71" s="5">
        <v>771</v>
      </c>
      <c r="F71" s="6">
        <v>72</v>
      </c>
      <c r="G71" s="14">
        <v>721.28</v>
      </c>
      <c r="H71" s="14">
        <f t="shared" si="13"/>
        <v>1228.72</v>
      </c>
      <c r="I71" s="45" t="s">
        <v>80</v>
      </c>
      <c r="J71" t="s">
        <v>79</v>
      </c>
      <c r="K71" s="2">
        <f t="shared" si="14"/>
        <v>1863.9203460182327</v>
      </c>
      <c r="L71" s="2">
        <f t="shared" si="15"/>
        <v>2014.8329066941485</v>
      </c>
      <c r="M71" s="2">
        <f t="shared" si="16"/>
        <v>2062.1865426010954</v>
      </c>
      <c r="N71" s="2">
        <f t="shared" si="17"/>
        <v>2063.6163792822267</v>
      </c>
      <c r="O71" s="2">
        <f t="shared" si="18"/>
        <v>1275.3089240135353</v>
      </c>
    </row>
    <row r="72" spans="1:15" s="1" customFormat="1" ht="15">
      <c r="A72" s="1">
        <f aca="true" t="shared" si="19" ref="A72:A75">A71+1</f>
        <v>67</v>
      </c>
      <c r="B72" s="4" t="s">
        <v>38</v>
      </c>
      <c r="C72" s="5">
        <v>-8.43</v>
      </c>
      <c r="D72" s="5">
        <v>32.48</v>
      </c>
      <c r="E72" s="5">
        <v>646</v>
      </c>
      <c r="F72" s="6">
        <v>56</v>
      </c>
      <c r="G72" s="14">
        <v>610.43</v>
      </c>
      <c r="H72" s="14">
        <f t="shared" si="13"/>
        <v>1339.5700000000002</v>
      </c>
      <c r="I72" s="45" t="s">
        <v>80</v>
      </c>
      <c r="J72" t="s">
        <v>79</v>
      </c>
      <c r="K72" s="2">
        <f t="shared" si="14"/>
        <v>621.9391077891103</v>
      </c>
      <c r="L72" s="2">
        <f t="shared" si="15"/>
        <v>771.5368032255627</v>
      </c>
      <c r="M72" s="2">
        <f t="shared" si="16"/>
        <v>780.1109007476464</v>
      </c>
      <c r="N72" s="2">
        <f t="shared" si="17"/>
        <v>797.9430646177664</v>
      </c>
      <c r="O72" s="2">
        <f t="shared" si="18"/>
        <v>136.29005603583656</v>
      </c>
    </row>
    <row r="73" spans="1:15" s="1" customFormat="1" ht="15">
      <c r="A73" s="1">
        <f t="shared" si="19"/>
        <v>68</v>
      </c>
      <c r="B73" s="4" t="s">
        <v>7</v>
      </c>
      <c r="C73" s="5">
        <v>-24.53</v>
      </c>
      <c r="D73" s="5">
        <v>25.95</v>
      </c>
      <c r="E73" s="5">
        <v>590</v>
      </c>
      <c r="F73" s="6">
        <v>60</v>
      </c>
      <c r="G73" s="14">
        <v>593.49</v>
      </c>
      <c r="H73" s="14">
        <f t="shared" si="13"/>
        <v>1356.51</v>
      </c>
      <c r="I73" s="45" t="s">
        <v>80</v>
      </c>
      <c r="J73" t="s">
        <v>79</v>
      </c>
      <c r="K73" s="2">
        <f t="shared" si="14"/>
        <v>2389.698421945894</v>
      </c>
      <c r="L73" s="2">
        <f t="shared" si="15"/>
        <v>2528.09223839492</v>
      </c>
      <c r="M73" s="2">
        <f t="shared" si="16"/>
        <v>2641.5276252818066</v>
      </c>
      <c r="N73" s="2">
        <f t="shared" si="17"/>
        <v>2603.818650660759</v>
      </c>
      <c r="O73" s="2">
        <f t="shared" si="18"/>
        <v>1860.6437620324848</v>
      </c>
    </row>
    <row r="74" spans="1:15" s="1" customFormat="1" ht="15">
      <c r="A74" s="1">
        <f t="shared" si="19"/>
        <v>69</v>
      </c>
      <c r="B74" s="4" t="s">
        <v>46</v>
      </c>
      <c r="C74" s="5">
        <v>0.38</v>
      </c>
      <c r="D74" s="5">
        <v>29.9</v>
      </c>
      <c r="E74" s="5">
        <v>496</v>
      </c>
      <c r="F74" s="6">
        <v>54</v>
      </c>
      <c r="G74" s="14">
        <v>537.31</v>
      </c>
      <c r="H74" s="14">
        <f t="shared" si="13"/>
        <v>1412.69</v>
      </c>
      <c r="I74" s="45" t="s">
        <v>80</v>
      </c>
      <c r="J74" t="s">
        <v>84</v>
      </c>
      <c r="K74" s="2">
        <f t="shared" si="14"/>
        <v>420.5283453456397</v>
      </c>
      <c r="L74" s="2">
        <f t="shared" si="15"/>
        <v>274.73204468358034</v>
      </c>
      <c r="M74" s="2">
        <f t="shared" si="16"/>
        <v>290.922942959912</v>
      </c>
      <c r="N74" s="2">
        <f t="shared" si="17"/>
        <v>222.61297624343163</v>
      </c>
      <c r="O74" s="2">
        <f t="shared" si="18"/>
        <v>1007.4716255191092</v>
      </c>
    </row>
    <row r="75" spans="1:15" s="1" customFormat="1" ht="15">
      <c r="A75" s="1">
        <f t="shared" si="19"/>
        <v>70</v>
      </c>
      <c r="B75" s="4" t="s">
        <v>15</v>
      </c>
      <c r="C75" s="5">
        <v>-10.3</v>
      </c>
      <c r="D75" s="5">
        <v>36.12</v>
      </c>
      <c r="E75" s="5">
        <v>375</v>
      </c>
      <c r="F75" s="6">
        <v>100</v>
      </c>
      <c r="G75" s="14">
        <v>397.82</v>
      </c>
      <c r="H75" s="14">
        <f t="shared" si="13"/>
        <v>1552.18</v>
      </c>
      <c r="I75" s="45" t="s">
        <v>80</v>
      </c>
      <c r="J75" t="s">
        <v>9</v>
      </c>
      <c r="K75" s="2">
        <f t="shared" si="14"/>
        <v>1020.5968367329509</v>
      </c>
      <c r="L75" s="2">
        <f t="shared" si="15"/>
        <v>1158.8498477143964</v>
      </c>
      <c r="M75" s="2">
        <f t="shared" si="16"/>
        <v>1095.1894141450125</v>
      </c>
      <c r="N75" s="2">
        <f t="shared" si="17"/>
        <v>1156.0989308638877</v>
      </c>
      <c r="O75" s="2">
        <f t="shared" si="18"/>
        <v>567.3670851693868</v>
      </c>
    </row>
  </sheetData>
  <autoFilter ref="B5:O75">
    <sortState ref="B6:O75">
      <sortCondition sortBy="value" ref="H6:H75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 topLeftCell="A1">
      <selection activeCell="G9" sqref="G9"/>
    </sheetView>
  </sheetViews>
  <sheetFormatPr defaultColWidth="8.8515625" defaultRowHeight="15"/>
  <cols>
    <col min="1" max="1" width="4.28125" style="33" customWidth="1"/>
    <col min="2" max="2" width="44.57421875" style="0" customWidth="1"/>
  </cols>
  <sheetData>
    <row r="1" ht="15">
      <c r="A1" s="42" t="s">
        <v>148</v>
      </c>
    </row>
    <row r="2" ht="15">
      <c r="A2" s="42" t="s">
        <v>147</v>
      </c>
    </row>
    <row r="3" ht="15" thickBot="1">
      <c r="B3" s="34"/>
    </row>
    <row r="4" spans="1:4" s="41" customFormat="1" ht="15" thickBot="1">
      <c r="A4" s="38" t="s">
        <v>145</v>
      </c>
      <c r="B4" s="39" t="s">
        <v>144</v>
      </c>
      <c r="C4" s="39" t="s">
        <v>90</v>
      </c>
      <c r="D4" s="40"/>
    </row>
    <row r="5" spans="1:3" ht="15">
      <c r="A5" s="33">
        <v>1</v>
      </c>
      <c r="B5" s="35" t="s">
        <v>93</v>
      </c>
      <c r="C5" t="s">
        <v>94</v>
      </c>
    </row>
    <row r="6" spans="1:3" ht="15">
      <c r="A6" s="33">
        <f>A5+1</f>
        <v>2</v>
      </c>
      <c r="B6" s="35" t="s">
        <v>95</v>
      </c>
      <c r="C6" t="s">
        <v>96</v>
      </c>
    </row>
    <row r="7" spans="1:3" ht="15">
      <c r="A7" s="33">
        <f aca="true" t="shared" si="0" ref="A7:A70">A6+1</f>
        <v>3</v>
      </c>
      <c r="B7" s="35" t="s">
        <v>97</v>
      </c>
      <c r="C7" t="s">
        <v>98</v>
      </c>
    </row>
    <row r="8" spans="1:3" ht="15">
      <c r="A8" s="33">
        <f t="shared" si="0"/>
        <v>4</v>
      </c>
      <c r="B8" s="35" t="s">
        <v>99</v>
      </c>
      <c r="C8" t="s">
        <v>94</v>
      </c>
    </row>
    <row r="9" spans="1:3" ht="15">
      <c r="A9" s="33">
        <f t="shared" si="0"/>
        <v>5</v>
      </c>
      <c r="B9" s="35" t="s">
        <v>6</v>
      </c>
      <c r="C9" t="s">
        <v>94</v>
      </c>
    </row>
    <row r="10" spans="1:3" ht="15">
      <c r="A10" s="33">
        <f t="shared" si="0"/>
        <v>6</v>
      </c>
      <c r="B10" s="35" t="s">
        <v>7</v>
      </c>
      <c r="C10" t="s">
        <v>100</v>
      </c>
    </row>
    <row r="11" spans="1:3" ht="15">
      <c r="A11" s="33">
        <f t="shared" si="0"/>
        <v>7</v>
      </c>
      <c r="B11" s="35" t="s">
        <v>101</v>
      </c>
      <c r="C11" t="s">
        <v>94</v>
      </c>
    </row>
    <row r="12" spans="1:3" ht="15">
      <c r="A12" s="33">
        <f t="shared" si="0"/>
        <v>8</v>
      </c>
      <c r="B12" s="35" t="s">
        <v>102</v>
      </c>
      <c r="C12" t="s">
        <v>94</v>
      </c>
    </row>
    <row r="13" spans="1:3" ht="15">
      <c r="A13" s="33">
        <f t="shared" si="0"/>
        <v>9</v>
      </c>
      <c r="B13" s="35" t="s">
        <v>8</v>
      </c>
      <c r="C13" t="s">
        <v>94</v>
      </c>
    </row>
    <row r="14" spans="1:3" ht="15">
      <c r="A14" s="33">
        <f t="shared" si="0"/>
        <v>10</v>
      </c>
      <c r="B14" s="35" t="s">
        <v>103</v>
      </c>
      <c r="C14" t="s">
        <v>94</v>
      </c>
    </row>
    <row r="15" spans="1:3" ht="15">
      <c r="A15" s="33">
        <f t="shared" si="0"/>
        <v>11</v>
      </c>
      <c r="B15" s="35" t="s">
        <v>104</v>
      </c>
      <c r="C15" t="s">
        <v>94</v>
      </c>
    </row>
    <row r="16" spans="1:3" ht="15">
      <c r="A16" s="33">
        <f t="shared" si="0"/>
        <v>12</v>
      </c>
      <c r="B16" s="35" t="s">
        <v>105</v>
      </c>
      <c r="C16" t="s">
        <v>94</v>
      </c>
    </row>
    <row r="17" spans="1:3" ht="15">
      <c r="A17" s="33">
        <f t="shared" si="0"/>
        <v>13</v>
      </c>
      <c r="B17" s="35" t="s">
        <v>106</v>
      </c>
      <c r="C17" t="s">
        <v>107</v>
      </c>
    </row>
    <row r="18" spans="1:3" ht="15">
      <c r="A18" s="33">
        <f t="shared" si="0"/>
        <v>14</v>
      </c>
      <c r="B18" s="35" t="s">
        <v>108</v>
      </c>
      <c r="C18" t="s">
        <v>94</v>
      </c>
    </row>
    <row r="19" spans="1:3" ht="15">
      <c r="A19" s="33">
        <f t="shared" si="0"/>
        <v>15</v>
      </c>
      <c r="B19" s="35" t="s">
        <v>109</v>
      </c>
      <c r="C19" t="s">
        <v>107</v>
      </c>
    </row>
    <row r="20" spans="1:3" ht="15">
      <c r="A20" s="33">
        <f t="shared" si="0"/>
        <v>16</v>
      </c>
      <c r="B20" s="35" t="s">
        <v>110</v>
      </c>
      <c r="C20" t="s">
        <v>107</v>
      </c>
    </row>
    <row r="21" spans="1:3" ht="15">
      <c r="A21" s="33">
        <f t="shared" si="0"/>
        <v>17</v>
      </c>
      <c r="B21" s="35" t="s">
        <v>111</v>
      </c>
      <c r="C21" t="s">
        <v>107</v>
      </c>
    </row>
    <row r="22" spans="1:3" ht="15">
      <c r="A22" s="33">
        <f t="shared" si="0"/>
        <v>18</v>
      </c>
      <c r="B22" s="35" t="s">
        <v>112</v>
      </c>
      <c r="C22" t="s">
        <v>107</v>
      </c>
    </row>
    <row r="23" spans="1:3" ht="15">
      <c r="A23" s="33">
        <f t="shared" si="0"/>
        <v>19</v>
      </c>
      <c r="B23" s="35" t="s">
        <v>113</v>
      </c>
      <c r="C23" t="s">
        <v>94</v>
      </c>
    </row>
    <row r="24" spans="1:3" ht="15">
      <c r="A24" s="33">
        <f t="shared" si="0"/>
        <v>20</v>
      </c>
      <c r="B24" s="35" t="s">
        <v>114</v>
      </c>
      <c r="C24" t="s">
        <v>107</v>
      </c>
    </row>
    <row r="25" spans="1:3" ht="15">
      <c r="A25" s="33">
        <f t="shared" si="0"/>
        <v>21</v>
      </c>
      <c r="B25" s="35" t="s">
        <v>115</v>
      </c>
      <c r="C25" t="s">
        <v>94</v>
      </c>
    </row>
    <row r="26" spans="1:3" ht="15">
      <c r="A26" s="33">
        <f t="shared" si="0"/>
        <v>22</v>
      </c>
      <c r="B26" s="35" t="s">
        <v>116</v>
      </c>
      <c r="C26" t="s">
        <v>94</v>
      </c>
    </row>
    <row r="27" spans="1:3" ht="15">
      <c r="A27" s="33">
        <f t="shared" si="0"/>
        <v>23</v>
      </c>
      <c r="B27" s="35" t="s">
        <v>117</v>
      </c>
      <c r="C27" t="s">
        <v>94</v>
      </c>
    </row>
    <row r="28" spans="1:3" ht="15">
      <c r="A28" s="33">
        <f t="shared" si="0"/>
        <v>24</v>
      </c>
      <c r="B28" s="35" t="s">
        <v>118</v>
      </c>
      <c r="C28" t="s">
        <v>94</v>
      </c>
    </row>
    <row r="29" spans="1:3" ht="15">
      <c r="A29" s="33">
        <f t="shared" si="0"/>
        <v>25</v>
      </c>
      <c r="B29" s="35" t="s">
        <v>119</v>
      </c>
      <c r="C29" t="s">
        <v>94</v>
      </c>
    </row>
    <row r="30" spans="1:3" ht="15">
      <c r="A30" s="33">
        <f t="shared" si="0"/>
        <v>26</v>
      </c>
      <c r="B30" s="35" t="s">
        <v>120</v>
      </c>
      <c r="C30" t="s">
        <v>94</v>
      </c>
    </row>
    <row r="31" spans="1:3" ht="15">
      <c r="A31" s="33">
        <f t="shared" si="0"/>
        <v>27</v>
      </c>
      <c r="B31" s="35" t="s">
        <v>121</v>
      </c>
      <c r="C31" t="s">
        <v>94</v>
      </c>
    </row>
    <row r="32" spans="1:3" ht="15">
      <c r="A32" s="33">
        <f t="shared" si="0"/>
        <v>28</v>
      </c>
      <c r="B32" s="35" t="s">
        <v>122</v>
      </c>
      <c r="C32" t="s">
        <v>94</v>
      </c>
    </row>
    <row r="33" spans="1:3" ht="15">
      <c r="A33" s="33">
        <f t="shared" si="0"/>
        <v>29</v>
      </c>
      <c r="B33" s="35" t="s">
        <v>10</v>
      </c>
      <c r="C33" t="s">
        <v>94</v>
      </c>
    </row>
    <row r="34" spans="1:3" ht="15">
      <c r="A34" s="33">
        <f t="shared" si="0"/>
        <v>30</v>
      </c>
      <c r="B34" s="35" t="s">
        <v>11</v>
      </c>
      <c r="C34" t="s">
        <v>94</v>
      </c>
    </row>
    <row r="35" spans="1:3" ht="15">
      <c r="A35" s="33">
        <f t="shared" si="0"/>
        <v>31</v>
      </c>
      <c r="B35" s="35" t="s">
        <v>12</v>
      </c>
      <c r="C35" t="s">
        <v>94</v>
      </c>
    </row>
    <row r="36" spans="1:3" ht="15">
      <c r="A36" s="33">
        <f t="shared" si="0"/>
        <v>32</v>
      </c>
      <c r="B36" s="35" t="s">
        <v>13</v>
      </c>
      <c r="C36" t="s">
        <v>94</v>
      </c>
    </row>
    <row r="37" spans="1:3" ht="15">
      <c r="A37" s="33">
        <f t="shared" si="0"/>
        <v>33</v>
      </c>
      <c r="B37" s="35" t="s">
        <v>14</v>
      </c>
      <c r="C37" t="s">
        <v>107</v>
      </c>
    </row>
    <row r="38" spans="1:3" ht="15">
      <c r="A38" s="33">
        <f t="shared" si="0"/>
        <v>34</v>
      </c>
      <c r="B38" s="35" t="s">
        <v>15</v>
      </c>
      <c r="C38" t="s">
        <v>94</v>
      </c>
    </row>
    <row r="39" spans="1:3" ht="15">
      <c r="A39" s="33">
        <f t="shared" si="0"/>
        <v>35</v>
      </c>
      <c r="B39" s="35" t="s">
        <v>16</v>
      </c>
      <c r="C39" t="s">
        <v>94</v>
      </c>
    </row>
    <row r="40" spans="1:3" ht="15">
      <c r="A40" s="33">
        <f t="shared" si="0"/>
        <v>36</v>
      </c>
      <c r="B40" s="35" t="s">
        <v>17</v>
      </c>
      <c r="C40" t="s">
        <v>94</v>
      </c>
    </row>
    <row r="41" spans="1:3" ht="15">
      <c r="A41" s="33">
        <f t="shared" si="0"/>
        <v>37</v>
      </c>
      <c r="B41" s="35" t="s">
        <v>18</v>
      </c>
      <c r="C41" t="s">
        <v>94</v>
      </c>
    </row>
    <row r="42" spans="1:3" ht="15">
      <c r="A42" s="33">
        <f t="shared" si="0"/>
        <v>38</v>
      </c>
      <c r="B42" s="35" t="s">
        <v>19</v>
      </c>
      <c r="C42" t="s">
        <v>94</v>
      </c>
    </row>
    <row r="43" spans="1:3" ht="15">
      <c r="A43" s="33">
        <f t="shared" si="0"/>
        <v>39</v>
      </c>
      <c r="B43" s="35" t="s">
        <v>20</v>
      </c>
      <c r="C43" t="s">
        <v>107</v>
      </c>
    </row>
    <row r="44" spans="1:3" ht="15">
      <c r="A44" s="33">
        <f t="shared" si="0"/>
        <v>40</v>
      </c>
      <c r="B44" s="35" t="s">
        <v>21</v>
      </c>
      <c r="C44" t="s">
        <v>107</v>
      </c>
    </row>
    <row r="45" spans="1:3" ht="15">
      <c r="A45" s="33">
        <f t="shared" si="0"/>
        <v>41</v>
      </c>
      <c r="B45" s="35" t="s">
        <v>22</v>
      </c>
      <c r="C45" t="s">
        <v>123</v>
      </c>
    </row>
    <row r="46" spans="1:3" ht="15">
      <c r="A46" s="33">
        <f t="shared" si="0"/>
        <v>42</v>
      </c>
      <c r="B46" s="35" t="s">
        <v>23</v>
      </c>
      <c r="C46" t="s">
        <v>107</v>
      </c>
    </row>
    <row r="47" spans="1:3" ht="15">
      <c r="A47" s="33">
        <f t="shared" si="0"/>
        <v>43</v>
      </c>
      <c r="B47" s="35" t="s">
        <v>124</v>
      </c>
      <c r="C47" t="s">
        <v>107</v>
      </c>
    </row>
    <row r="48" spans="1:3" ht="15">
      <c r="A48" s="33">
        <f t="shared" si="0"/>
        <v>44</v>
      </c>
      <c r="B48" s="35" t="s">
        <v>143</v>
      </c>
      <c r="C48" s="36" t="s">
        <v>125</v>
      </c>
    </row>
    <row r="49" spans="1:3" ht="15">
      <c r="A49" s="33">
        <f t="shared" si="0"/>
        <v>45</v>
      </c>
      <c r="B49" s="35" t="s">
        <v>126</v>
      </c>
      <c r="C49" t="s">
        <v>100</v>
      </c>
    </row>
    <row r="50" spans="1:3" ht="15">
      <c r="A50" s="33">
        <f t="shared" si="0"/>
        <v>46</v>
      </c>
      <c r="B50" s="35" t="s">
        <v>127</v>
      </c>
      <c r="C50" t="s">
        <v>94</v>
      </c>
    </row>
    <row r="51" spans="1:3" ht="15">
      <c r="A51" s="33">
        <f t="shared" si="0"/>
        <v>47</v>
      </c>
      <c r="B51" s="35" t="s">
        <v>24</v>
      </c>
      <c r="C51" t="s">
        <v>100</v>
      </c>
    </row>
    <row r="52" spans="1:3" ht="15">
      <c r="A52" s="33">
        <f t="shared" si="0"/>
        <v>48</v>
      </c>
      <c r="B52" s="35" t="s">
        <v>25</v>
      </c>
      <c r="C52" t="s">
        <v>100</v>
      </c>
    </row>
    <row r="53" spans="1:3" ht="15">
      <c r="A53" s="33">
        <f t="shared" si="0"/>
        <v>49</v>
      </c>
      <c r="B53" s="35" t="s">
        <v>26</v>
      </c>
      <c r="C53" t="s">
        <v>107</v>
      </c>
    </row>
    <row r="54" spans="1:3" ht="15">
      <c r="A54" s="33">
        <f t="shared" si="0"/>
        <v>50</v>
      </c>
      <c r="B54" s="35" t="s">
        <v>27</v>
      </c>
      <c r="C54" t="s">
        <v>94</v>
      </c>
    </row>
    <row r="55" spans="1:3" ht="15">
      <c r="A55" s="33">
        <f t="shared" si="0"/>
        <v>51</v>
      </c>
      <c r="B55" s="35" t="s">
        <v>28</v>
      </c>
      <c r="C55" t="s">
        <v>94</v>
      </c>
    </row>
    <row r="56" spans="1:3" ht="15">
      <c r="A56" s="33">
        <f t="shared" si="0"/>
        <v>52</v>
      </c>
      <c r="B56" s="35" t="s">
        <v>29</v>
      </c>
      <c r="C56" t="s">
        <v>107</v>
      </c>
    </row>
    <row r="57" spans="1:3" ht="15">
      <c r="A57" s="33">
        <f t="shared" si="0"/>
        <v>53</v>
      </c>
      <c r="B57" s="35" t="s">
        <v>30</v>
      </c>
      <c r="C57" t="s">
        <v>100</v>
      </c>
    </row>
    <row r="58" spans="1:3" ht="15">
      <c r="A58" s="33">
        <f t="shared" si="0"/>
        <v>54</v>
      </c>
      <c r="B58" s="35" t="s">
        <v>31</v>
      </c>
      <c r="C58" t="s">
        <v>107</v>
      </c>
    </row>
    <row r="59" spans="1:3" ht="15">
      <c r="A59" s="33">
        <f t="shared" si="0"/>
        <v>55</v>
      </c>
      <c r="B59" s="35" t="s">
        <v>128</v>
      </c>
      <c r="C59" t="s">
        <v>107</v>
      </c>
    </row>
    <row r="60" spans="1:3" ht="15">
      <c r="A60" s="33">
        <f t="shared" si="0"/>
        <v>56</v>
      </c>
      <c r="B60" s="35" t="s">
        <v>33</v>
      </c>
      <c r="C60" t="s">
        <v>107</v>
      </c>
    </row>
    <row r="61" spans="1:3" ht="15">
      <c r="A61" s="33">
        <f t="shared" si="0"/>
        <v>57</v>
      </c>
      <c r="B61" s="35" t="s">
        <v>34</v>
      </c>
      <c r="C61" t="s">
        <v>94</v>
      </c>
    </row>
    <row r="62" spans="1:3" ht="15">
      <c r="A62" s="33">
        <f t="shared" si="0"/>
        <v>58</v>
      </c>
      <c r="B62" s="35" t="s">
        <v>35</v>
      </c>
      <c r="C62" t="s">
        <v>94</v>
      </c>
    </row>
    <row r="63" spans="1:3" ht="15">
      <c r="A63" s="33">
        <f t="shared" si="0"/>
        <v>59</v>
      </c>
      <c r="B63" s="35" t="s">
        <v>36</v>
      </c>
      <c r="C63" t="s">
        <v>94</v>
      </c>
    </row>
    <row r="64" spans="1:3" ht="15">
      <c r="A64" s="33">
        <f t="shared" si="0"/>
        <v>60</v>
      </c>
      <c r="B64" s="35" t="s">
        <v>37</v>
      </c>
      <c r="C64" t="s">
        <v>94</v>
      </c>
    </row>
    <row r="65" spans="1:3" ht="15">
      <c r="A65" s="33">
        <f t="shared" si="0"/>
        <v>61</v>
      </c>
      <c r="B65" s="35" t="s">
        <v>38</v>
      </c>
      <c r="C65" t="s">
        <v>94</v>
      </c>
    </row>
    <row r="66" spans="1:3" ht="15">
      <c r="A66" s="33">
        <f t="shared" si="0"/>
        <v>62</v>
      </c>
      <c r="B66" s="35" t="s">
        <v>39</v>
      </c>
      <c r="C66" t="s">
        <v>107</v>
      </c>
    </row>
    <row r="67" spans="1:3" ht="15">
      <c r="A67" s="33">
        <f t="shared" si="0"/>
        <v>63</v>
      </c>
      <c r="B67" s="35" t="s">
        <v>40</v>
      </c>
      <c r="C67" t="s">
        <v>94</v>
      </c>
    </row>
    <row r="68" spans="1:3" ht="15">
      <c r="A68" s="33">
        <f t="shared" si="0"/>
        <v>64</v>
      </c>
      <c r="B68" s="35" t="s">
        <v>41</v>
      </c>
      <c r="C68" t="s">
        <v>94</v>
      </c>
    </row>
    <row r="69" spans="1:3" ht="15">
      <c r="A69" s="33">
        <f t="shared" si="0"/>
        <v>65</v>
      </c>
      <c r="B69" s="35" t="s">
        <v>42</v>
      </c>
      <c r="C69" t="s">
        <v>94</v>
      </c>
    </row>
    <row r="70" spans="1:3" ht="15">
      <c r="A70" s="33">
        <f t="shared" si="0"/>
        <v>66</v>
      </c>
      <c r="B70" s="35" t="s">
        <v>43</v>
      </c>
      <c r="C70" t="s">
        <v>94</v>
      </c>
    </row>
    <row r="71" spans="1:3" ht="15">
      <c r="A71" s="33">
        <f aca="true" t="shared" si="1" ref="A71:A112">A70+1</f>
        <v>67</v>
      </c>
      <c r="B71" s="35" t="s">
        <v>44</v>
      </c>
      <c r="C71" t="s">
        <v>107</v>
      </c>
    </row>
    <row r="72" spans="1:3" ht="15">
      <c r="A72" s="33">
        <f t="shared" si="1"/>
        <v>68</v>
      </c>
      <c r="B72" s="35" t="s">
        <v>45</v>
      </c>
      <c r="C72" s="37" t="s">
        <v>94</v>
      </c>
    </row>
    <row r="73" spans="1:3" ht="15">
      <c r="A73" s="33">
        <f t="shared" si="1"/>
        <v>69</v>
      </c>
      <c r="B73" s="35" t="s">
        <v>46</v>
      </c>
      <c r="C73" t="s">
        <v>129</v>
      </c>
    </row>
    <row r="74" spans="1:3" ht="15">
      <c r="A74" s="33">
        <f t="shared" si="1"/>
        <v>70</v>
      </c>
      <c r="B74" s="35" t="s">
        <v>47</v>
      </c>
      <c r="C74" t="s">
        <v>107</v>
      </c>
    </row>
    <row r="75" spans="1:3" ht="15">
      <c r="A75" s="33">
        <f t="shared" si="1"/>
        <v>71</v>
      </c>
      <c r="B75" s="35" t="s">
        <v>130</v>
      </c>
      <c r="C75" t="s">
        <v>94</v>
      </c>
    </row>
    <row r="76" spans="1:3" ht="15">
      <c r="A76" s="33">
        <f t="shared" si="1"/>
        <v>72</v>
      </c>
      <c r="B76" s="35" t="s">
        <v>131</v>
      </c>
      <c r="C76" t="s">
        <v>94</v>
      </c>
    </row>
    <row r="77" spans="1:3" ht="15">
      <c r="A77" s="33">
        <f t="shared" si="1"/>
        <v>73</v>
      </c>
      <c r="B77" s="35" t="s">
        <v>132</v>
      </c>
      <c r="C77" t="s">
        <v>94</v>
      </c>
    </row>
    <row r="78" spans="1:3" ht="15">
      <c r="A78" s="33">
        <f t="shared" si="1"/>
        <v>74</v>
      </c>
      <c r="B78" s="35" t="s">
        <v>133</v>
      </c>
      <c r="C78" t="s">
        <v>94</v>
      </c>
    </row>
    <row r="79" spans="1:3" ht="15">
      <c r="A79" s="33">
        <f t="shared" si="1"/>
        <v>75</v>
      </c>
      <c r="B79" s="35" t="s">
        <v>48</v>
      </c>
      <c r="C79" t="s">
        <v>134</v>
      </c>
    </row>
    <row r="80" spans="1:3" ht="15">
      <c r="A80" s="33">
        <f t="shared" si="1"/>
        <v>76</v>
      </c>
      <c r="B80" s="35" t="s">
        <v>135</v>
      </c>
      <c r="C80" t="s">
        <v>94</v>
      </c>
    </row>
    <row r="81" spans="1:3" ht="15">
      <c r="A81" s="33">
        <f t="shared" si="1"/>
        <v>77</v>
      </c>
      <c r="B81" s="35" t="s">
        <v>136</v>
      </c>
      <c r="C81" t="s">
        <v>94</v>
      </c>
    </row>
    <row r="82" spans="1:3" ht="15">
      <c r="A82" s="33">
        <f t="shared" si="1"/>
        <v>78</v>
      </c>
      <c r="B82" s="35" t="s">
        <v>49</v>
      </c>
      <c r="C82" t="s">
        <v>94</v>
      </c>
    </row>
    <row r="83" spans="1:3" ht="15">
      <c r="A83" s="33">
        <f t="shared" si="1"/>
        <v>79</v>
      </c>
      <c r="B83" s="35" t="s">
        <v>137</v>
      </c>
      <c r="C83" t="s">
        <v>94</v>
      </c>
    </row>
    <row r="84" spans="1:3" ht="15">
      <c r="A84" s="33">
        <f t="shared" si="1"/>
        <v>80</v>
      </c>
      <c r="B84" s="35" t="s">
        <v>138</v>
      </c>
      <c r="C84" t="s">
        <v>94</v>
      </c>
    </row>
    <row r="85" spans="1:3" ht="15">
      <c r="A85" s="33">
        <f t="shared" si="1"/>
        <v>81</v>
      </c>
      <c r="B85" s="35" t="s">
        <v>139</v>
      </c>
      <c r="C85" t="s">
        <v>94</v>
      </c>
    </row>
    <row r="86" spans="1:3" ht="15">
      <c r="A86" s="33">
        <f t="shared" si="1"/>
        <v>82</v>
      </c>
      <c r="B86" s="35" t="s">
        <v>50</v>
      </c>
      <c r="C86" t="s">
        <v>94</v>
      </c>
    </row>
    <row r="87" spans="1:3" ht="15">
      <c r="A87" s="33">
        <f t="shared" si="1"/>
        <v>83</v>
      </c>
      <c r="B87" s="35" t="s">
        <v>51</v>
      </c>
      <c r="C87" t="s">
        <v>94</v>
      </c>
    </row>
    <row r="88" spans="1:3" ht="15">
      <c r="A88" s="33">
        <f t="shared" si="1"/>
        <v>84</v>
      </c>
      <c r="B88" s="35" t="s">
        <v>52</v>
      </c>
      <c r="C88" t="s">
        <v>94</v>
      </c>
    </row>
    <row r="89" spans="1:3" ht="15">
      <c r="A89" s="33">
        <f t="shared" si="1"/>
        <v>85</v>
      </c>
      <c r="B89" s="35" t="s">
        <v>53</v>
      </c>
      <c r="C89" t="s">
        <v>107</v>
      </c>
    </row>
    <row r="90" spans="1:3" ht="15">
      <c r="A90" s="33">
        <f t="shared" si="1"/>
        <v>86</v>
      </c>
      <c r="B90" s="35" t="s">
        <v>54</v>
      </c>
      <c r="C90" t="s">
        <v>107</v>
      </c>
    </row>
    <row r="91" spans="1:3" ht="15">
      <c r="A91" s="33">
        <f t="shared" si="1"/>
        <v>87</v>
      </c>
      <c r="B91" s="35" t="s">
        <v>55</v>
      </c>
      <c r="C91" t="s">
        <v>94</v>
      </c>
    </row>
    <row r="92" spans="1:3" ht="15">
      <c r="A92" s="33">
        <f t="shared" si="1"/>
        <v>88</v>
      </c>
      <c r="B92" s="35" t="s">
        <v>56</v>
      </c>
      <c r="C92" t="s">
        <v>94</v>
      </c>
    </row>
    <row r="93" spans="1:3" ht="15">
      <c r="A93" s="33">
        <f t="shared" si="1"/>
        <v>89</v>
      </c>
      <c r="B93" s="35" t="s">
        <v>57</v>
      </c>
      <c r="C93" t="s">
        <v>94</v>
      </c>
    </row>
    <row r="94" spans="1:3" ht="15">
      <c r="A94" s="33">
        <f t="shared" si="1"/>
        <v>90</v>
      </c>
      <c r="B94" s="35" t="s">
        <v>58</v>
      </c>
      <c r="C94" t="s">
        <v>140</v>
      </c>
    </row>
    <row r="95" spans="1:3" ht="15">
      <c r="A95" s="33">
        <f t="shared" si="1"/>
        <v>91</v>
      </c>
      <c r="B95" s="35" t="s">
        <v>59</v>
      </c>
      <c r="C95" t="s">
        <v>107</v>
      </c>
    </row>
    <row r="96" spans="1:3" ht="15">
      <c r="A96" s="33">
        <f t="shared" si="1"/>
        <v>92</v>
      </c>
      <c r="B96" s="35" t="s">
        <v>60</v>
      </c>
      <c r="C96" t="s">
        <v>94</v>
      </c>
    </row>
    <row r="97" spans="1:3" ht="15">
      <c r="A97" s="33">
        <f t="shared" si="1"/>
        <v>93</v>
      </c>
      <c r="B97" s="35" t="s">
        <v>61</v>
      </c>
      <c r="C97" t="s">
        <v>94</v>
      </c>
    </row>
    <row r="98" spans="1:3" ht="15">
      <c r="A98" s="33">
        <f t="shared" si="1"/>
        <v>94</v>
      </c>
      <c r="B98" s="35" t="s">
        <v>62</v>
      </c>
      <c r="C98" t="s">
        <v>94</v>
      </c>
    </row>
    <row r="99" spans="1:3" ht="15">
      <c r="A99" s="33">
        <f t="shared" si="1"/>
        <v>95</v>
      </c>
      <c r="B99" s="35" t="s">
        <v>63</v>
      </c>
      <c r="C99" t="s">
        <v>94</v>
      </c>
    </row>
    <row r="100" spans="1:3" ht="15">
      <c r="A100" s="33">
        <f t="shared" si="1"/>
        <v>96</v>
      </c>
      <c r="B100" s="35" t="s">
        <v>64</v>
      </c>
      <c r="C100" t="s">
        <v>94</v>
      </c>
    </row>
    <row r="101" spans="1:3" ht="15">
      <c r="A101" s="33">
        <f t="shared" si="1"/>
        <v>97</v>
      </c>
      <c r="B101" s="35" t="s">
        <v>65</v>
      </c>
      <c r="C101" t="s">
        <v>107</v>
      </c>
    </row>
    <row r="102" spans="1:3" ht="15">
      <c r="A102" s="33">
        <f t="shared" si="1"/>
        <v>98</v>
      </c>
      <c r="B102" s="35" t="s">
        <v>66</v>
      </c>
      <c r="C102" t="s">
        <v>94</v>
      </c>
    </row>
    <row r="103" spans="1:3" ht="15">
      <c r="A103" s="33">
        <f t="shared" si="1"/>
        <v>99</v>
      </c>
      <c r="B103" s="35" t="s">
        <v>67</v>
      </c>
      <c r="C103" t="s">
        <v>94</v>
      </c>
    </row>
    <row r="104" spans="1:3" ht="15">
      <c r="A104" s="33">
        <f t="shared" si="1"/>
        <v>100</v>
      </c>
      <c r="B104" s="35" t="s">
        <v>141</v>
      </c>
      <c r="C104" t="s">
        <v>94</v>
      </c>
    </row>
    <row r="105" spans="1:3" ht="15">
      <c r="A105" s="33">
        <f t="shared" si="1"/>
        <v>101</v>
      </c>
      <c r="B105" s="35" t="s">
        <v>69</v>
      </c>
      <c r="C105" t="s">
        <v>94</v>
      </c>
    </row>
    <row r="106" spans="1:3" ht="15">
      <c r="A106" s="33">
        <f t="shared" si="1"/>
        <v>102</v>
      </c>
      <c r="B106" s="35" t="s">
        <v>70</v>
      </c>
      <c r="C106" t="s">
        <v>94</v>
      </c>
    </row>
    <row r="107" spans="1:3" ht="15">
      <c r="A107" s="33">
        <f t="shared" si="1"/>
        <v>103</v>
      </c>
      <c r="B107" s="35" t="s">
        <v>71</v>
      </c>
      <c r="C107" t="s">
        <v>94</v>
      </c>
    </row>
    <row r="108" spans="1:3" ht="15">
      <c r="A108" s="33">
        <f t="shared" si="1"/>
        <v>104</v>
      </c>
      <c r="B108" s="35" t="s">
        <v>72</v>
      </c>
      <c r="C108" t="s">
        <v>94</v>
      </c>
    </row>
    <row r="109" spans="1:2" ht="15">
      <c r="A109" s="33">
        <f t="shared" si="1"/>
        <v>105</v>
      </c>
      <c r="B109" s="35" t="s">
        <v>73</v>
      </c>
    </row>
    <row r="110" spans="1:3" ht="15">
      <c r="A110" s="33">
        <f t="shared" si="1"/>
        <v>106</v>
      </c>
      <c r="B110" s="35" t="s">
        <v>74</v>
      </c>
      <c r="C110" t="s">
        <v>107</v>
      </c>
    </row>
    <row r="111" spans="1:3" ht="15">
      <c r="A111" s="33">
        <f t="shared" si="1"/>
        <v>107</v>
      </c>
      <c r="B111" s="35" t="s">
        <v>75</v>
      </c>
      <c r="C111" t="s">
        <v>142</v>
      </c>
    </row>
    <row r="112" spans="1:3" ht="15">
      <c r="A112" s="33">
        <f t="shared" si="1"/>
        <v>108</v>
      </c>
      <c r="B112" s="35" t="s">
        <v>76</v>
      </c>
      <c r="C112" t="s">
        <v>107</v>
      </c>
    </row>
  </sheetData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</dc:creator>
  <cp:keywords/>
  <dc:description/>
  <cp:lastModifiedBy>Joaquim Fort</cp:lastModifiedBy>
  <cp:lastPrinted>2019-04-09T13:09:24Z</cp:lastPrinted>
  <dcterms:created xsi:type="dcterms:W3CDTF">2016-01-22T12:49:33Z</dcterms:created>
  <dcterms:modified xsi:type="dcterms:W3CDTF">2019-04-09T13:09:25Z</dcterms:modified>
  <cp:category/>
  <cp:version/>
  <cp:contentType/>
  <cp:contentStatus/>
</cp:coreProperties>
</file>