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PLANIFICACIÓ SETMANAL" sheetId="1" r:id="rId1"/>
    <sheet name="AC" sheetId="3" r:id="rId2"/>
    <sheet name="CC" sheetId="4" r:id="rId3"/>
    <sheet name="TEMPS i OPERARIS" sheetId="5" r:id="rId4"/>
  </sheets>
  <definedNames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</workbook>
</file>

<file path=xl/sharedStrings.xml><?xml version="1.0" encoding="utf-8"?>
<sst xmlns="http://schemas.openxmlformats.org/spreadsheetml/2006/main" count="491" uniqueCount="148">
  <si>
    <t>Franja horària</t>
  </si>
  <si>
    <t>Dilluns</t>
  </si>
  <si>
    <t>Dimarts</t>
  </si>
  <si>
    <t>Dimecres</t>
  </si>
  <si>
    <t>Dijous</t>
  </si>
  <si>
    <t>Divendres</t>
  </si>
  <si>
    <t>Dissabte</t>
  </si>
  <si>
    <t>AC</t>
  </si>
  <si>
    <t>CC</t>
  </si>
  <si>
    <t>-</t>
  </si>
  <si>
    <t># Productes</t>
  </si>
  <si>
    <t>Torn matí</t>
  </si>
  <si>
    <t>Torn tarda</t>
  </si>
  <si>
    <t># Ordres col·locació</t>
  </si>
  <si>
    <t>Tipus ABC</t>
  </si>
  <si>
    <t xml:space="preserve">Dijous </t>
  </si>
  <si>
    <t xml:space="preserve">Torn matí  </t>
  </si>
  <si>
    <t>TOTALS</t>
  </si>
  <si>
    <t>SUPERMERCAT TRADICIONAL</t>
  </si>
  <si>
    <t>DADES OBTINGUDES</t>
  </si>
  <si>
    <t>TOTAL CC</t>
  </si>
  <si>
    <t>Tipus producte</t>
  </si>
  <si>
    <t>Dilluns:</t>
  </si>
  <si>
    <t># Ordres desc. i transp.</t>
  </si>
  <si>
    <t>Dimarts:</t>
  </si>
  <si>
    <t># Vehicle</t>
  </si>
  <si>
    <t>Índex</t>
  </si>
  <si>
    <t>PA</t>
  </si>
  <si>
    <t>PF</t>
  </si>
  <si>
    <t>PC</t>
  </si>
  <si>
    <t>SÍ</t>
  </si>
  <si>
    <t>NO</t>
  </si>
  <si>
    <t>M. voluminosa</t>
  </si>
  <si>
    <t>Mercaderia voluminosa</t>
  </si>
  <si>
    <t>VALORS OBTINGUTS</t>
  </si>
  <si>
    <t xml:space="preserve">Divendres </t>
  </si>
  <si>
    <t>Tipus client</t>
  </si>
  <si>
    <t>A</t>
  </si>
  <si>
    <t>B</t>
  </si>
  <si>
    <t>C</t>
  </si>
  <si>
    <t>a</t>
  </si>
  <si>
    <t>b</t>
  </si>
  <si>
    <t>c</t>
  </si>
  <si>
    <t>Dilluns matí:</t>
  </si>
  <si>
    <t># Client</t>
  </si>
  <si>
    <t>Tipus abc</t>
  </si>
  <si>
    <t>OPERACIONS i TEMPS</t>
  </si>
  <si>
    <t>CAS D'ESTUDI</t>
  </si>
  <si>
    <t>TORN TARDA</t>
  </si>
  <si>
    <t>OPERACIÓ</t>
  </si>
  <si>
    <t>INTERVAL DE TEMPS</t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</si>
  <si>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. Comprovació vehicle</t>
    </r>
  </si>
  <si>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. Comprovació T comanda</t>
    </r>
  </si>
  <si>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. Informar de discrepàncies</t>
    </r>
  </si>
  <si>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. Descarregar comanda</t>
    </r>
  </si>
  <si>
    <r>
      <rPr>
        <b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. Transport al magatzem</t>
    </r>
  </si>
  <si>
    <t>PER CADA</t>
  </si>
  <si>
    <t>min PER CADA</t>
  </si>
  <si>
    <t xml:space="preserve">Vehicle </t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</si>
  <si>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 Comprovació mercaderia</t>
    </r>
  </si>
  <si>
    <t>Vehicle (només per PF i PC)</t>
  </si>
  <si>
    <t>5% vehicles</t>
  </si>
  <si>
    <t>Ordre de descàrrega</t>
  </si>
  <si>
    <t>Ordre de transport</t>
  </si>
  <si>
    <t>INTERVAL DE TEMPS (min)</t>
  </si>
  <si>
    <t>t.1</t>
  </si>
  <si>
    <t>t.2</t>
  </si>
  <si>
    <t>t.3</t>
  </si>
  <si>
    <t>t.5</t>
  </si>
  <si>
    <t>t.6</t>
  </si>
  <si>
    <r>
      <rPr>
        <b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. Col·locació poroductes</t>
    </r>
  </si>
  <si>
    <t>SUPERMERCAT</t>
  </si>
  <si>
    <t>Tradicional</t>
  </si>
  <si>
    <t>Cas d'estudi</t>
  </si>
  <si>
    <t>ST</t>
  </si>
  <si>
    <t>CE</t>
  </si>
  <si>
    <t>Ordre de col·locació (ST)</t>
  </si>
  <si>
    <t>Ordre de col·locació (CE)</t>
  </si>
  <si>
    <t>t.4</t>
  </si>
  <si>
    <t>t.7 (ST)</t>
  </si>
  <si>
    <t>t.7 (CE)</t>
  </si>
  <si>
    <t>TEMPS</t>
  </si>
  <si>
    <t>+</t>
  </si>
  <si>
    <t>Comanda</t>
  </si>
  <si>
    <t>Producte</t>
  </si>
  <si>
    <t>Client</t>
  </si>
  <si>
    <t>min</t>
  </si>
  <si>
    <t>Per cada tipus de producte</t>
  </si>
  <si>
    <t>Si és CV</t>
  </si>
  <si>
    <t>t.8</t>
  </si>
  <si>
    <t>t.9</t>
  </si>
  <si>
    <t>t.10</t>
  </si>
  <si>
    <t>t.11</t>
  </si>
  <si>
    <t xml:space="preserve">          Torn matí</t>
  </si>
  <si>
    <t xml:space="preserve">          Torn tarda</t>
  </si>
  <si>
    <t>t.8 (ST)</t>
  </si>
  <si>
    <t>t.9 (ST)</t>
  </si>
  <si>
    <t xml:space="preserve">seg. PER CADA </t>
  </si>
  <si>
    <t>DENSITAT DE FEINA</t>
  </si>
  <si>
    <t>QUANTITAT DE FEINA</t>
  </si>
  <si>
    <t>Tipus comanda</t>
  </si>
  <si>
    <t>CV</t>
  </si>
  <si>
    <t>CNV</t>
  </si>
  <si>
    <r>
      <rPr>
        <b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. Passar productes per pistola</t>
    </r>
  </si>
  <si>
    <r>
      <rPr>
        <b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. Cobrar comanda</t>
    </r>
  </si>
  <si>
    <r>
      <rPr>
        <b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. Recollir productes</t>
    </r>
  </si>
  <si>
    <r>
      <rPr>
        <b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. Col·locar-los per servir</t>
    </r>
  </si>
  <si>
    <r>
      <rPr>
        <b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. Servir comanda</t>
    </r>
  </si>
  <si>
    <t># Productes voluminosos</t>
  </si>
  <si>
    <t>TEMPS DISPONIBLE PER OPERARI</t>
  </si>
  <si>
    <t>HORES PER TORN</t>
  </si>
  <si>
    <t>MINUTS DE DESCANS PER TORN</t>
  </si>
  <si>
    <t>HORES DE FEINA DISPONIBLES</t>
  </si>
  <si>
    <t xml:space="preserve">MATÍ </t>
  </si>
  <si>
    <t>TARDA</t>
  </si>
  <si>
    <t>t.7</t>
  </si>
  <si>
    <t>TORN MATÍ</t>
  </si>
  <si>
    <t>NOMBRE ÒPTIM DE RECURSOS HUMANS</t>
  </si>
  <si>
    <t>6:00 -8:00h</t>
  </si>
  <si>
    <t>8:00 -10:00h</t>
  </si>
  <si>
    <t>10:00 - 12:00h</t>
  </si>
  <si>
    <t>12:00 - 14:00h</t>
  </si>
  <si>
    <t>14:00 - 16:00h</t>
  </si>
  <si>
    <t>16:00 - 18:00h</t>
  </si>
  <si>
    <t>18:00 - 20:00h</t>
  </si>
  <si>
    <t>20:00 - 22:00h</t>
  </si>
  <si>
    <t>Dijous:</t>
  </si>
  <si>
    <t>Divendres:</t>
  </si>
  <si>
    <t>Dissabte:</t>
  </si>
  <si>
    <t>TEMPS TOTALS D'OPERACIONS</t>
  </si>
  <si>
    <t>Dilluns tarda:</t>
  </si>
  <si>
    <t>Dimarts matí:</t>
  </si>
  <si>
    <t>Dimarts tarda:</t>
  </si>
  <si>
    <t>Dimecres matí:</t>
  </si>
  <si>
    <t>Dimecres tarda:</t>
  </si>
  <si>
    <t>Dijous matí:</t>
  </si>
  <si>
    <t>Dijous tarda:</t>
  </si>
  <si>
    <t>Divendres matí:</t>
  </si>
  <si>
    <t>Divendres tarda:</t>
  </si>
  <si>
    <t>Dissabte matí:</t>
  </si>
  <si>
    <t>Dissabte tarda:</t>
  </si>
  <si>
    <t xml:space="preserve">   CAS D'ESTUDI</t>
  </si>
  <si>
    <t xml:space="preserve">  SUPERMERCAT TRADICIONAL</t>
  </si>
  <si>
    <r>
      <rPr>
        <b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. Iniciar comanda</t>
    </r>
  </si>
  <si>
    <t>DIFERÈNCIA</t>
  </si>
  <si>
    <t>TOTAL OPERARIS TRADICIONAL</t>
  </si>
  <si>
    <t>TOTAL OPERARIS CAS ESTUDI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</si>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</sst>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0" fillId="0" borderId="0" xfId="0" applyBorder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/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right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ill="1" applyBorder="1"/>
    <xf numFmtId="0" fontId="0" fillId="0" borderId="8" xfId="0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0" fillId="3" borderId="2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3" fontId="0" fillId="3" borderId="15" xfId="0" applyNumberFormat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7" xfId="0" applyBorder="1"/>
    <xf numFmtId="0" fontId="0" fillId="0" borderId="15" xfId="0" applyBorder="1"/>
    <xf numFmtId="0" fontId="0" fillId="0" borderId="5" xfId="0" applyBorder="1"/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29" xfId="0" applyBorder="1"/>
    <xf numFmtId="0" fontId="0" fillId="0" borderId="30" xfId="0" applyBorder="1"/>
    <xf numFmtId="164" fontId="0" fillId="3" borderId="2" xfId="0" applyNumberFormat="1" applyFill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27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3" borderId="31" xfId="0" applyNumberFormat="1" applyFill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164" fontId="0" fillId="3" borderId="32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33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0" borderId="0" xfId="0" applyFont="1"/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Alignment="1">
      <alignment/>
    </xf>
    <xf numFmtId="164" fontId="5" fillId="3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3" fillId="0" borderId="35" xfId="0" applyFont="1" applyBorder="1"/>
    <xf numFmtId="0" fontId="3" fillId="0" borderId="36" xfId="0" applyFont="1" applyBorder="1" applyAlignment="1">
      <alignment horizontal="center"/>
    </xf>
    <xf numFmtId="1" fontId="0" fillId="3" borderId="15" xfId="0" applyNumberFormat="1" applyFill="1" applyBorder="1" applyAlignment="1">
      <alignment horizontal="center" vertical="center"/>
    </xf>
    <xf numFmtId="1" fontId="0" fillId="3" borderId="15" xfId="0" applyNumberFormat="1" applyFont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7" xfId="0" applyFont="1" applyFill="1" applyBorder="1"/>
    <xf numFmtId="0" fontId="3" fillId="2" borderId="14" xfId="0" applyFont="1" applyFill="1" applyBorder="1"/>
    <xf numFmtId="0" fontId="3" fillId="2" borderId="3" xfId="0" applyFont="1" applyFill="1" applyBorder="1"/>
    <xf numFmtId="164" fontId="5" fillId="3" borderId="13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164" fontId="5" fillId="3" borderId="15" xfId="0" applyNumberFormat="1" applyFont="1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center"/>
    </xf>
    <xf numFmtId="0" fontId="0" fillId="2" borderId="7" xfId="0" applyFill="1" applyBorder="1"/>
    <xf numFmtId="0" fontId="0" fillId="2" borderId="14" xfId="0" applyFill="1" applyBorder="1"/>
    <xf numFmtId="0" fontId="0" fillId="2" borderId="3" xfId="0" applyFill="1" applyBorder="1"/>
    <xf numFmtId="164" fontId="5" fillId="3" borderId="37" xfId="0" applyNumberFormat="1" applyFont="1" applyFill="1" applyBorder="1" applyAlignment="1">
      <alignment horizontal="center"/>
    </xf>
    <xf numFmtId="164" fontId="5" fillId="3" borderId="38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5" fillId="3" borderId="39" xfId="0" applyNumberFormat="1" applyFont="1" applyFill="1" applyBorder="1" applyAlignment="1">
      <alignment horizontal="center"/>
    </xf>
    <xf numFmtId="164" fontId="5" fillId="3" borderId="27" xfId="0" applyNumberFormat="1" applyFont="1" applyFill="1" applyBorder="1" applyAlignment="1">
      <alignment horizontal="center"/>
    </xf>
    <xf numFmtId="164" fontId="5" fillId="3" borderId="33" xfId="0" applyNumberFormat="1" applyFont="1" applyFill="1" applyBorder="1" applyAlignment="1">
      <alignment horizontal="center"/>
    </xf>
    <xf numFmtId="164" fontId="5" fillId="3" borderId="34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3" fillId="2" borderId="35" xfId="0" applyFont="1" applyFill="1" applyBorder="1"/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47" xfId="0" applyFont="1" applyFill="1" applyBorder="1"/>
    <xf numFmtId="0" fontId="3" fillId="2" borderId="48" xfId="0" applyFont="1" applyFill="1" applyBorder="1"/>
    <xf numFmtId="2" fontId="3" fillId="3" borderId="25" xfId="0" applyNumberFormat="1" applyFont="1" applyFill="1" applyBorder="1" applyAlignment="1">
      <alignment horizontal="center"/>
    </xf>
    <xf numFmtId="2" fontId="3" fillId="3" borderId="24" xfId="0" applyNumberFormat="1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27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33" xfId="0" applyNumberFormat="1" applyFill="1" applyBorder="1" applyAlignment="1">
      <alignment horizontal="center"/>
    </xf>
    <xf numFmtId="2" fontId="3" fillId="3" borderId="4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2" borderId="10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textRotation="90"/>
    </xf>
    <xf numFmtId="0" fontId="3" fillId="2" borderId="5" xfId="0" applyFont="1" applyFill="1" applyBorder="1" applyAlignment="1">
      <alignment horizontal="center" textRotation="90"/>
    </xf>
    <xf numFmtId="0" fontId="3" fillId="2" borderId="50" xfId="0" applyFont="1" applyFill="1" applyBorder="1" applyAlignment="1">
      <alignment horizontal="center" textRotation="90"/>
    </xf>
    <xf numFmtId="0" fontId="3" fillId="2" borderId="7" xfId="0" applyFont="1" applyFill="1" applyBorder="1" applyAlignment="1">
      <alignment horizontal="center" textRotation="90"/>
    </xf>
    <xf numFmtId="0" fontId="3" fillId="0" borderId="5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0" fillId="4" borderId="52" xfId="0" applyNumberFormat="1" applyFill="1" applyBorder="1" applyAlignment="1">
      <alignment horizontal="right" vertical="center"/>
    </xf>
    <xf numFmtId="2" fontId="0" fillId="4" borderId="30" xfId="0" applyNumberFormat="1" applyFill="1" applyBorder="1" applyAlignment="1">
      <alignment horizontal="right" vertical="center"/>
    </xf>
    <xf numFmtId="0" fontId="0" fillId="4" borderId="16" xfId="0" applyFill="1" applyBorder="1" applyAlignment="1">
      <alignment horizontal="left" vertical="center"/>
    </xf>
    <xf numFmtId="0" fontId="0" fillId="4" borderId="53" xfId="0" applyFill="1" applyBorder="1" applyAlignment="1">
      <alignment horizontal="left" vertical="center"/>
    </xf>
    <xf numFmtId="0" fontId="3" fillId="2" borderId="35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 vertical="center" textRotation="90"/>
    </xf>
    <xf numFmtId="0" fontId="4" fillId="2" borderId="55" xfId="0" applyFont="1" applyFill="1" applyBorder="1" applyAlignment="1">
      <alignment horizontal="center" vertical="center" textRotation="90"/>
    </xf>
    <xf numFmtId="0" fontId="4" fillId="2" borderId="48" xfId="0" applyFont="1" applyFill="1" applyBorder="1" applyAlignment="1">
      <alignment horizontal="center" vertical="center" textRotation="9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workbookViewId="0" topLeftCell="A1">
      <selection activeCell="AA42" sqref="AA42"/>
    </sheetView>
  </sheetViews>
  <sheetFormatPr defaultColWidth="9.140625" defaultRowHeight="15" customHeight="1"/>
  <cols>
    <col min="3" max="3" width="15.140625" style="0" customWidth="1"/>
    <col min="4" max="4" width="9.421875" style="0" customWidth="1"/>
    <col min="5" max="5" width="10.140625" style="0" customWidth="1"/>
    <col min="6" max="6" width="11.7109375" style="0" customWidth="1"/>
    <col min="7" max="7" width="10.00390625" style="0" customWidth="1"/>
    <col min="8" max="8" width="13.57421875" style="0" customWidth="1"/>
    <col min="9" max="9" width="10.140625" style="0" customWidth="1"/>
    <col min="11" max="11" width="6.57421875" style="0" customWidth="1"/>
    <col min="12" max="12" width="11.57421875" style="0" customWidth="1"/>
    <col min="14" max="14" width="8.57421875" style="0" customWidth="1"/>
    <col min="15" max="15" width="9.00390625" style="0" customWidth="1"/>
    <col min="16" max="16" width="9.57421875" style="0" customWidth="1"/>
    <col min="18" max="18" width="10.28125" style="0" customWidth="1"/>
    <col min="19" max="19" width="10.421875" style="0" customWidth="1"/>
  </cols>
  <sheetData>
    <row r="2" ht="15" customHeight="1">
      <c r="B2" s="88" t="s">
        <v>98</v>
      </c>
    </row>
    <row r="4" spans="2:9" ht="15" customHeight="1">
      <c r="B4" s="118"/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</row>
    <row r="5" spans="2:9" ht="15" customHeight="1">
      <c r="B5" s="4" t="s">
        <v>7</v>
      </c>
      <c r="C5" s="174" t="s">
        <v>118</v>
      </c>
      <c r="D5" s="4">
        <v>3</v>
      </c>
      <c r="E5" s="4">
        <v>2</v>
      </c>
      <c r="F5" s="4">
        <v>1</v>
      </c>
      <c r="G5" s="4">
        <v>1</v>
      </c>
      <c r="H5" s="4">
        <v>3</v>
      </c>
      <c r="I5" s="4">
        <v>2</v>
      </c>
    </row>
    <row r="6" spans="2:9" ht="15" customHeight="1">
      <c r="B6" s="4" t="s">
        <v>8</v>
      </c>
      <c r="C6" s="174"/>
      <c r="D6" s="4">
        <v>5</v>
      </c>
      <c r="E6" s="4">
        <v>4</v>
      </c>
      <c r="F6" s="4">
        <v>3</v>
      </c>
      <c r="G6" s="4">
        <v>2</v>
      </c>
      <c r="H6" s="4">
        <v>3</v>
      </c>
      <c r="I6" s="4">
        <v>3</v>
      </c>
    </row>
    <row r="7" spans="2:9" ht="15" customHeight="1">
      <c r="B7" s="4" t="s">
        <v>7</v>
      </c>
      <c r="C7" s="174" t="s">
        <v>119</v>
      </c>
      <c r="D7" s="4">
        <v>3</v>
      </c>
      <c r="E7" s="4">
        <v>1</v>
      </c>
      <c r="F7" s="4">
        <v>1</v>
      </c>
      <c r="G7" s="4">
        <v>1</v>
      </c>
      <c r="H7" s="4">
        <v>2</v>
      </c>
      <c r="I7" s="4">
        <v>2</v>
      </c>
    </row>
    <row r="8" spans="2:13" ht="15" customHeight="1">
      <c r="B8" s="4" t="s">
        <v>8</v>
      </c>
      <c r="C8" s="174"/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2</v>
      </c>
      <c r="L8" s="173" t="s">
        <v>19</v>
      </c>
      <c r="M8" s="173"/>
    </row>
    <row r="9" spans="2:9" ht="15" customHeight="1">
      <c r="B9" s="4" t="s">
        <v>7</v>
      </c>
      <c r="C9" s="174" t="s">
        <v>120</v>
      </c>
      <c r="D9" s="4">
        <v>1</v>
      </c>
      <c r="E9" s="4">
        <v>2</v>
      </c>
      <c r="F9" s="4">
        <v>1</v>
      </c>
      <c r="G9" s="4">
        <v>1</v>
      </c>
      <c r="H9" s="4">
        <v>1</v>
      </c>
      <c r="I9" s="4">
        <v>1</v>
      </c>
    </row>
    <row r="10" spans="2:21" ht="15" customHeight="1">
      <c r="B10" s="4" t="s">
        <v>8</v>
      </c>
      <c r="C10" s="174"/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2</v>
      </c>
      <c r="L10" s="2"/>
      <c r="M10" s="3"/>
      <c r="N10" s="82" t="s">
        <v>1</v>
      </c>
      <c r="O10" s="14" t="s">
        <v>2</v>
      </c>
      <c r="P10" s="14" t="s">
        <v>3</v>
      </c>
      <c r="Q10" s="14" t="s">
        <v>15</v>
      </c>
      <c r="R10" s="14" t="s">
        <v>5</v>
      </c>
      <c r="S10" s="14" t="s">
        <v>6</v>
      </c>
      <c r="U10" s="7" t="s">
        <v>17</v>
      </c>
    </row>
    <row r="11" spans="2:21" ht="15" customHeight="1">
      <c r="B11" s="4" t="s">
        <v>7</v>
      </c>
      <c r="C11" s="174" t="s">
        <v>121</v>
      </c>
      <c r="D11" s="4" t="s">
        <v>9</v>
      </c>
      <c r="E11" s="4" t="s">
        <v>9</v>
      </c>
      <c r="F11" s="4" t="s">
        <v>9</v>
      </c>
      <c r="G11" s="4" t="s">
        <v>9</v>
      </c>
      <c r="H11" s="4" t="s">
        <v>9</v>
      </c>
      <c r="I11" s="4" t="s">
        <v>9</v>
      </c>
      <c r="L11" s="83" t="s">
        <v>16</v>
      </c>
      <c r="M11" s="84" t="s">
        <v>7</v>
      </c>
      <c r="N11" s="87">
        <f aca="true" t="shared" si="0" ref="N11:S11">D26+D28+D30+D32</f>
        <v>25</v>
      </c>
      <c r="O11" s="87">
        <f ca="1" t="shared" si="0"/>
        <v>12</v>
      </c>
      <c r="P11" s="87">
        <f ca="1" t="shared" si="0"/>
        <v>2</v>
      </c>
      <c r="Q11" s="87">
        <f ca="1" t="shared" si="0"/>
        <v>3</v>
      </c>
      <c r="R11" s="87">
        <f ca="1" t="shared" si="0"/>
        <v>25</v>
      </c>
      <c r="S11" s="87">
        <f ca="1" t="shared" si="0"/>
        <v>13</v>
      </c>
      <c r="U11" s="8">
        <f ca="1">SUM(N11:S11)</f>
        <v>80</v>
      </c>
    </row>
    <row r="12" spans="2:21" ht="15" customHeight="1">
      <c r="B12" s="4" t="s">
        <v>8</v>
      </c>
      <c r="C12" s="174"/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2</v>
      </c>
      <c r="L12" s="85" t="s">
        <v>16</v>
      </c>
      <c r="M12" s="14" t="s">
        <v>8</v>
      </c>
      <c r="N12" s="87">
        <f aca="true" t="shared" si="1" ref="N12:S12">SUM(D27+D29+D31+D33)</f>
        <v>40</v>
      </c>
      <c r="O12" s="87">
        <f ca="1" t="shared" si="1"/>
        <v>27</v>
      </c>
      <c r="P12" s="87">
        <f ca="1" t="shared" si="1"/>
        <v>14</v>
      </c>
      <c r="Q12" s="87">
        <f ca="1" t="shared" si="1"/>
        <v>11</v>
      </c>
      <c r="R12" s="87">
        <f ca="1" t="shared" si="1"/>
        <v>20</v>
      </c>
      <c r="S12" s="87">
        <f ca="1" t="shared" si="1"/>
        <v>29</v>
      </c>
      <c r="U12" s="8">
        <f ca="1">SUM(N12:S12)</f>
        <v>141</v>
      </c>
    </row>
    <row r="13" spans="2:21" ht="15" customHeight="1">
      <c r="B13" s="4" t="s">
        <v>7</v>
      </c>
      <c r="C13" s="174" t="s">
        <v>122</v>
      </c>
      <c r="D13" s="4" t="s">
        <v>9</v>
      </c>
      <c r="E13" s="4" t="s">
        <v>9</v>
      </c>
      <c r="F13" s="4" t="s">
        <v>9</v>
      </c>
      <c r="G13" s="4" t="s">
        <v>9</v>
      </c>
      <c r="H13" s="4" t="s">
        <v>9</v>
      </c>
      <c r="I13" s="4" t="s">
        <v>9</v>
      </c>
      <c r="L13" s="83" t="s">
        <v>12</v>
      </c>
      <c r="M13" s="86" t="s">
        <v>8</v>
      </c>
      <c r="N13" s="87">
        <f aca="true" t="shared" si="2" ref="N13:S13">SUM(D35+D37+D39+D41)</f>
        <v>18</v>
      </c>
      <c r="O13" s="87">
        <f ca="1" t="shared" si="2"/>
        <v>11</v>
      </c>
      <c r="P13" s="87">
        <f ca="1" t="shared" si="2"/>
        <v>11</v>
      </c>
      <c r="Q13" s="87">
        <f ca="1" t="shared" si="2"/>
        <v>10</v>
      </c>
      <c r="R13" s="87">
        <f ca="1" t="shared" si="2"/>
        <v>8</v>
      </c>
      <c r="S13" s="87">
        <f ca="1" t="shared" si="2"/>
        <v>7</v>
      </c>
      <c r="U13" s="8">
        <f ca="1">SUM(N13:S13)</f>
        <v>65</v>
      </c>
    </row>
    <row r="14" spans="2:9" ht="15" customHeight="1">
      <c r="B14" s="4" t="s">
        <v>8</v>
      </c>
      <c r="C14" s="174"/>
      <c r="D14" s="4">
        <v>2</v>
      </c>
      <c r="E14" s="4">
        <v>2</v>
      </c>
      <c r="F14" s="4">
        <v>2</v>
      </c>
      <c r="G14" s="4">
        <v>1</v>
      </c>
      <c r="H14" s="4">
        <v>2</v>
      </c>
      <c r="I14" s="4">
        <v>2</v>
      </c>
    </row>
    <row r="15" spans="2:19" ht="15" customHeight="1">
      <c r="B15" s="4" t="s">
        <v>7</v>
      </c>
      <c r="C15" s="174" t="s">
        <v>123</v>
      </c>
      <c r="D15" s="4" t="s">
        <v>9</v>
      </c>
      <c r="E15" s="4" t="s">
        <v>9</v>
      </c>
      <c r="F15" s="4" t="s">
        <v>9</v>
      </c>
      <c r="G15" s="4" t="s">
        <v>9</v>
      </c>
      <c r="H15" s="4" t="s">
        <v>9</v>
      </c>
      <c r="I15" s="4" t="s">
        <v>9</v>
      </c>
      <c r="M15" s="7" t="s">
        <v>20</v>
      </c>
      <c r="N15" s="8">
        <f aca="true" t="shared" si="3" ref="N15:S15">SUM(N12:N13)</f>
        <v>58</v>
      </c>
      <c r="O15" s="8">
        <f ca="1" t="shared" si="3"/>
        <v>38</v>
      </c>
      <c r="P15" s="8">
        <f ca="1" t="shared" si="3"/>
        <v>25</v>
      </c>
      <c r="Q15" s="8">
        <f ca="1" t="shared" si="3"/>
        <v>21</v>
      </c>
      <c r="R15" s="8">
        <f ca="1" t="shared" si="3"/>
        <v>28</v>
      </c>
      <c r="S15" s="8">
        <f ca="1" t="shared" si="3"/>
        <v>36</v>
      </c>
    </row>
    <row r="16" spans="2:9" ht="15" customHeight="1">
      <c r="B16" s="4" t="s">
        <v>8</v>
      </c>
      <c r="C16" s="174"/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</row>
    <row r="17" spans="2:9" ht="15" customHeight="1">
      <c r="B17" s="4" t="s">
        <v>7</v>
      </c>
      <c r="C17" s="174" t="s">
        <v>124</v>
      </c>
      <c r="D17" s="4" t="s">
        <v>9</v>
      </c>
      <c r="E17" s="4" t="s">
        <v>9</v>
      </c>
      <c r="F17" s="4" t="s">
        <v>9</v>
      </c>
      <c r="G17" s="4" t="s">
        <v>9</v>
      </c>
      <c r="H17" s="4" t="s">
        <v>9</v>
      </c>
      <c r="I17" s="4" t="s">
        <v>9</v>
      </c>
    </row>
    <row r="18" spans="2:9" ht="15" customHeight="1">
      <c r="B18" s="4" t="s">
        <v>8</v>
      </c>
      <c r="C18" s="174"/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</row>
    <row r="19" spans="2:9" ht="15" customHeight="1">
      <c r="B19" s="4" t="s">
        <v>7</v>
      </c>
      <c r="C19" s="174" t="s">
        <v>125</v>
      </c>
      <c r="D19" s="4" t="s">
        <v>9</v>
      </c>
      <c r="E19" s="4" t="s">
        <v>9</v>
      </c>
      <c r="F19" s="4" t="s">
        <v>9</v>
      </c>
      <c r="G19" s="4" t="s">
        <v>9</v>
      </c>
      <c r="H19" s="4" t="s">
        <v>9</v>
      </c>
      <c r="I19" s="4" t="s">
        <v>9</v>
      </c>
    </row>
    <row r="20" spans="2:9" ht="15" customHeight="1">
      <c r="B20" s="4" t="s">
        <v>8</v>
      </c>
      <c r="C20" s="174"/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</row>
    <row r="23" spans="1:10" ht="15" customHeight="1">
      <c r="A23" s="104"/>
      <c r="B23" s="88" t="s">
        <v>99</v>
      </c>
      <c r="C23" s="104"/>
      <c r="D23" s="104"/>
      <c r="E23" s="104"/>
      <c r="F23" s="104"/>
      <c r="G23" s="104"/>
      <c r="H23" s="104"/>
      <c r="I23" s="104"/>
      <c r="J23" s="104"/>
    </row>
    <row r="24" spans="1:10" ht="1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</row>
    <row r="25" spans="1:10" ht="15" customHeight="1">
      <c r="A25" s="104"/>
      <c r="B25" s="107"/>
      <c r="C25" s="113" t="s">
        <v>0</v>
      </c>
      <c r="D25" s="113" t="s">
        <v>1</v>
      </c>
      <c r="E25" s="113" t="s">
        <v>2</v>
      </c>
      <c r="F25" s="113" t="s">
        <v>3</v>
      </c>
      <c r="G25" s="113" t="s">
        <v>4</v>
      </c>
      <c r="H25" s="113" t="s">
        <v>5</v>
      </c>
      <c r="I25" s="113" t="s">
        <v>6</v>
      </c>
      <c r="J25" s="104"/>
    </row>
    <row r="26" spans="1:13" ht="15" customHeight="1">
      <c r="A26" s="104"/>
      <c r="B26" s="113" t="s">
        <v>7</v>
      </c>
      <c r="C26" s="175" t="s">
        <v>118</v>
      </c>
      <c r="D26" s="105">
        <f aca="true" t="shared" si="4" ref="D26:I26">IF(D5=1,RANDBETWEEN(0,3),IF(D5=2,RANDBETWEEN(4,7),IF(D5=3,RANDBETWEEN(8,15),"Error")))</f>
        <v>15</v>
      </c>
      <c r="E26" s="105">
        <f ca="1" t="shared" si="4"/>
        <v>5</v>
      </c>
      <c r="F26" s="105">
        <f ca="1" t="shared" si="4"/>
        <v>1</v>
      </c>
      <c r="G26" s="105">
        <f ca="1" t="shared" si="4"/>
        <v>0</v>
      </c>
      <c r="H26" s="105">
        <f ca="1" t="shared" si="4"/>
        <v>15</v>
      </c>
      <c r="I26" s="105">
        <f ca="1" t="shared" si="4"/>
        <v>6</v>
      </c>
      <c r="J26" s="104"/>
      <c r="M26" s="1"/>
    </row>
    <row r="27" spans="1:13" ht="15" customHeight="1">
      <c r="A27" s="104"/>
      <c r="B27" s="113" t="s">
        <v>8</v>
      </c>
      <c r="C27" s="175"/>
      <c r="D27" s="106">
        <f ca="1">IF(D6=1,RANDBETWEEN(0,4),IF(D6=2,RANDBETWEEN(5,8),IF(D6=3,RANDBETWEEN(9,12),IF(D6=4,RANDBETWEEN(13,20),IF(D6=5,RANDBETWEEN(21,50),"Error")))))</f>
        <v>33</v>
      </c>
      <c r="E27" s="105">
        <f ca="1">IF(E6=1,RANDBETWEEN(0,4),IF(E6=2,RANDBETWEEN(5,8),IF(E6=3,RANDBETWEEN(9,12),IF(E6=4,RANDBETWEEN(13,20),IF(E6=5,RANDBETWEEN(21,50),"Error")))))</f>
        <v>20</v>
      </c>
      <c r="F27" s="105">
        <f aca="true" t="shared" si="5" ref="F27:I27">IF(F6=1,RANDBETWEEN(0,4),IF(F6=2,RANDBETWEEN(5,8),IF(F6=3,RANDBETWEEN(9,12),IF(F6=4,RANDBETWEEN(13,20),IF(F6=5,RANDBETWEEN(21,50),"Error")))))</f>
        <v>9</v>
      </c>
      <c r="G27" s="105">
        <f ca="1" t="shared" si="5"/>
        <v>5</v>
      </c>
      <c r="H27" s="105">
        <f ca="1" t="shared" si="5"/>
        <v>12</v>
      </c>
      <c r="I27" s="105">
        <f ca="1" t="shared" si="5"/>
        <v>11</v>
      </c>
      <c r="J27" s="104"/>
      <c r="M27" s="1"/>
    </row>
    <row r="28" spans="1:13" ht="15" customHeight="1">
      <c r="A28" s="104"/>
      <c r="B28" s="113" t="s">
        <v>7</v>
      </c>
      <c r="C28" s="175" t="s">
        <v>119</v>
      </c>
      <c r="D28" s="105">
        <f aca="true" t="shared" si="6" ref="D28:I28">IF(D7=1,RANDBETWEEN(0,3),IF(D7=2,RANDBETWEEN(4,7),IF(D7=3,RANDBETWEEN(8,15),"Error")))</f>
        <v>10</v>
      </c>
      <c r="E28" s="105">
        <f ca="1" t="shared" si="6"/>
        <v>3</v>
      </c>
      <c r="F28" s="105">
        <f ca="1" t="shared" si="6"/>
        <v>0</v>
      </c>
      <c r="G28" s="105">
        <f ca="1" t="shared" si="6"/>
        <v>2</v>
      </c>
      <c r="H28" s="105">
        <f ca="1" t="shared" si="6"/>
        <v>7</v>
      </c>
      <c r="I28" s="105">
        <f ca="1" t="shared" si="6"/>
        <v>5</v>
      </c>
      <c r="J28" s="104"/>
      <c r="M28" s="1"/>
    </row>
    <row r="29" spans="1:13" ht="15" customHeight="1">
      <c r="A29" s="104"/>
      <c r="B29" s="113" t="s">
        <v>8</v>
      </c>
      <c r="C29" s="175"/>
      <c r="D29" s="105">
        <f aca="true" t="shared" si="7" ref="D29:I29">IF(D8=1,RANDBETWEEN(0,4),IF(D8=2,RANDBETWEEN(5,8),IF(D8=3,RANDBETWEEN(9,12),IF(D8=4,RANDBETWEEN(13,20),IF(D8=5,RANDBETWEEN(21,50),"Error")))))</f>
        <v>2</v>
      </c>
      <c r="E29" s="105">
        <f ca="1" t="shared" si="7"/>
        <v>4</v>
      </c>
      <c r="F29" s="105">
        <f ca="1" t="shared" si="7"/>
        <v>2</v>
      </c>
      <c r="G29" s="105">
        <f ca="1" t="shared" si="7"/>
        <v>1</v>
      </c>
      <c r="H29" s="105">
        <f ca="1" t="shared" si="7"/>
        <v>4</v>
      </c>
      <c r="I29" s="105">
        <f ca="1" t="shared" si="7"/>
        <v>7</v>
      </c>
      <c r="J29" s="104"/>
      <c r="M29" s="1"/>
    </row>
    <row r="30" spans="1:13" ht="15" customHeight="1">
      <c r="A30" s="104"/>
      <c r="B30" s="113" t="s">
        <v>7</v>
      </c>
      <c r="C30" s="175" t="s">
        <v>120</v>
      </c>
      <c r="D30" s="105">
        <f aca="true" t="shared" si="8" ref="D30:I30">IF(D9=1,RANDBETWEEN(0,3),IF(D9=2,RANDBETWEEN(4,7),IF(D9=3,RANDBETWEEN(8,15),"Error")))</f>
        <v>0</v>
      </c>
      <c r="E30" s="105">
        <f ca="1" t="shared" si="8"/>
        <v>4</v>
      </c>
      <c r="F30" s="105">
        <f ca="1" t="shared" si="8"/>
        <v>1</v>
      </c>
      <c r="G30" s="105">
        <f ca="1" t="shared" si="8"/>
        <v>1</v>
      </c>
      <c r="H30" s="105">
        <f ca="1" t="shared" si="8"/>
        <v>3</v>
      </c>
      <c r="I30" s="105">
        <f ca="1" t="shared" si="8"/>
        <v>2</v>
      </c>
      <c r="J30" s="104"/>
      <c r="M30" s="1"/>
    </row>
    <row r="31" spans="1:13" ht="15" customHeight="1">
      <c r="A31" s="104"/>
      <c r="B31" s="113" t="s">
        <v>8</v>
      </c>
      <c r="C31" s="175"/>
      <c r="D31" s="105">
        <f aca="true" t="shared" si="9" ref="D31:I31">IF(D10=1,RANDBETWEEN(0,4),IF(D10=2,RANDBETWEEN(5,8),IF(D10=3,RANDBETWEEN(9,12),IF(D10=4,RANDBETWEEN(13,20),IF(D10=5,RANDBETWEEN(21,50),"Error")))))</f>
        <v>1</v>
      </c>
      <c r="E31" s="105">
        <f ca="1" t="shared" si="9"/>
        <v>2</v>
      </c>
      <c r="F31" s="105">
        <f ca="1" t="shared" si="9"/>
        <v>3</v>
      </c>
      <c r="G31" s="105">
        <f ca="1" t="shared" si="9"/>
        <v>3</v>
      </c>
      <c r="H31" s="105">
        <f ca="1" t="shared" si="9"/>
        <v>3</v>
      </c>
      <c r="I31" s="105">
        <f ca="1" t="shared" si="9"/>
        <v>6</v>
      </c>
      <c r="J31" s="104"/>
      <c r="M31" s="1"/>
    </row>
    <row r="32" spans="1:13" ht="15" customHeight="1">
      <c r="A32" s="104"/>
      <c r="B32" s="113" t="s">
        <v>7</v>
      </c>
      <c r="C32" s="175" t="s">
        <v>121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4"/>
      <c r="M32" s="1"/>
    </row>
    <row r="33" spans="1:13" ht="15" customHeight="1">
      <c r="A33" s="104"/>
      <c r="B33" s="113" t="s">
        <v>8</v>
      </c>
      <c r="C33" s="175"/>
      <c r="D33" s="105">
        <f aca="true" t="shared" si="10" ref="D33:I33">IF(D12=1,RANDBETWEEN(0,4),IF(D12=2,RANDBETWEEN(5,8),IF(D12=3,RANDBETWEEN(9,12),IF(D12=4,RANDBETWEEN(13,20),IF(D12=5,RANDBETWEEN(21,50),"Error")))))</f>
        <v>4</v>
      </c>
      <c r="E33" s="105">
        <f ca="1" t="shared" si="10"/>
        <v>1</v>
      </c>
      <c r="F33" s="105">
        <f ca="1" t="shared" si="10"/>
        <v>0</v>
      </c>
      <c r="G33" s="105">
        <f ca="1" t="shared" si="10"/>
        <v>2</v>
      </c>
      <c r="H33" s="105">
        <f ca="1" t="shared" si="10"/>
        <v>1</v>
      </c>
      <c r="I33" s="105">
        <f ca="1" t="shared" si="10"/>
        <v>5</v>
      </c>
      <c r="J33" s="104"/>
      <c r="M33" s="1"/>
    </row>
    <row r="34" spans="1:13" ht="15" customHeight="1">
      <c r="A34" s="104"/>
      <c r="B34" s="113" t="s">
        <v>7</v>
      </c>
      <c r="C34" s="175" t="s">
        <v>122</v>
      </c>
      <c r="D34" s="105">
        <v>0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4"/>
      <c r="M34" s="1"/>
    </row>
    <row r="35" spans="1:13" ht="15" customHeight="1">
      <c r="A35" s="104"/>
      <c r="B35" s="113" t="s">
        <v>8</v>
      </c>
      <c r="C35" s="175"/>
      <c r="D35" s="105">
        <f aca="true" t="shared" si="11" ref="D35:I35">IF(D14=1,RANDBETWEEN(0,4),IF(D14=2,RANDBETWEEN(5,8),IF(D14=3,RANDBETWEEN(9,12),IF(D14=4,RANDBETWEEN(13,20),IF(D14=5,RANDBETWEEN(21,50),"Error")))))</f>
        <v>8</v>
      </c>
      <c r="E35" s="105">
        <f ca="1" t="shared" si="11"/>
        <v>5</v>
      </c>
      <c r="F35" s="105">
        <f ca="1" t="shared" si="11"/>
        <v>6</v>
      </c>
      <c r="G35" s="105">
        <f ca="1" t="shared" si="11"/>
        <v>3</v>
      </c>
      <c r="H35" s="105">
        <f ca="1" t="shared" si="11"/>
        <v>6</v>
      </c>
      <c r="I35" s="105">
        <f ca="1" t="shared" si="11"/>
        <v>6</v>
      </c>
      <c r="J35" s="104"/>
      <c r="M35" s="1"/>
    </row>
    <row r="36" spans="1:13" ht="15" customHeight="1">
      <c r="A36" s="104"/>
      <c r="B36" s="113" t="s">
        <v>7</v>
      </c>
      <c r="C36" s="175" t="s">
        <v>123</v>
      </c>
      <c r="D36" s="105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4"/>
      <c r="M36" s="1"/>
    </row>
    <row r="37" spans="1:13" ht="15" customHeight="1">
      <c r="A37" s="104"/>
      <c r="B37" s="113" t="s">
        <v>8</v>
      </c>
      <c r="C37" s="175"/>
      <c r="D37" s="105">
        <f aca="true" t="shared" si="12" ref="D37:I37">IF(D16=1,RANDBETWEEN(0,4),IF(D16=2,RANDBETWEEN(5,8),IF(D16=3,RANDBETWEEN(9,12),IF(D16=4,RANDBETWEEN(13,20),IF(D16=5,RANDBETWEEN(21,50),"Error")))))</f>
        <v>4</v>
      </c>
      <c r="E37" s="105">
        <f ca="1" t="shared" si="12"/>
        <v>4</v>
      </c>
      <c r="F37" s="105">
        <f ca="1" t="shared" si="12"/>
        <v>2</v>
      </c>
      <c r="G37" s="105">
        <f ca="1" t="shared" si="12"/>
        <v>3</v>
      </c>
      <c r="H37" s="105">
        <f ca="1" t="shared" si="12"/>
        <v>1</v>
      </c>
      <c r="I37" s="105">
        <f ca="1" t="shared" si="12"/>
        <v>0</v>
      </c>
      <c r="J37" s="104"/>
      <c r="M37" s="1"/>
    </row>
    <row r="38" spans="1:13" ht="15" customHeight="1">
      <c r="A38" s="104"/>
      <c r="B38" s="113" t="s">
        <v>7</v>
      </c>
      <c r="C38" s="175" t="s">
        <v>124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4"/>
      <c r="M38" s="1"/>
    </row>
    <row r="39" spans="1:13" ht="15" customHeight="1">
      <c r="A39" s="104"/>
      <c r="B39" s="113" t="s">
        <v>8</v>
      </c>
      <c r="C39" s="175"/>
      <c r="D39" s="105">
        <f aca="true" t="shared" si="13" ref="D39:I39">IF(D18=1,RANDBETWEEN(0,4),IF(D18=2,RANDBETWEEN(5,8),IF(D18=3,RANDBETWEEN(9,12),IF(D18=4,RANDBETWEEN(13,20),IF(D18=5,RANDBETWEEN(21,50),"Error")))))</f>
        <v>4</v>
      </c>
      <c r="E39" s="105">
        <f ca="1" t="shared" si="13"/>
        <v>1</v>
      </c>
      <c r="F39" s="105">
        <f ca="1" t="shared" si="13"/>
        <v>1</v>
      </c>
      <c r="G39" s="105">
        <f ca="1" t="shared" si="13"/>
        <v>3</v>
      </c>
      <c r="H39" s="105">
        <f ca="1" t="shared" si="13"/>
        <v>0</v>
      </c>
      <c r="I39" s="105">
        <f ca="1" t="shared" si="13"/>
        <v>1</v>
      </c>
      <c r="J39" s="104"/>
      <c r="M39" s="1"/>
    </row>
    <row r="40" spans="1:13" ht="15" customHeight="1">
      <c r="A40" s="104"/>
      <c r="B40" s="113" t="s">
        <v>7</v>
      </c>
      <c r="C40" s="175" t="s">
        <v>125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04"/>
      <c r="M40" s="1"/>
    </row>
    <row r="41" spans="1:13" ht="15" customHeight="1">
      <c r="A41" s="104"/>
      <c r="B41" s="113" t="s">
        <v>8</v>
      </c>
      <c r="C41" s="175"/>
      <c r="D41" s="105">
        <f aca="true" t="shared" si="14" ref="D41:I41">IF(D20=1,RANDBETWEEN(0,4),IF(D20=2,RANDBETWEEN(5,8),IF(D20=3,RANDBETWEEN(9,12),IF(D20=4,RANDBETWEEN(13,20),IF(D20=5,RANDBETWEEN(21,50),"Error")))))</f>
        <v>2</v>
      </c>
      <c r="E41" s="105">
        <f ca="1" t="shared" si="14"/>
        <v>1</v>
      </c>
      <c r="F41" s="105">
        <f ca="1" t="shared" si="14"/>
        <v>2</v>
      </c>
      <c r="G41" s="105">
        <f ca="1" t="shared" si="14"/>
        <v>1</v>
      </c>
      <c r="H41" s="105">
        <f ca="1" t="shared" si="14"/>
        <v>1</v>
      </c>
      <c r="I41" s="105">
        <f ca="1" t="shared" si="14"/>
        <v>0</v>
      </c>
      <c r="J41" s="104"/>
      <c r="M41" s="1"/>
    </row>
    <row r="42" ht="15" customHeight="1">
      <c r="M42" s="1"/>
    </row>
    <row r="43" ht="15" customHeight="1">
      <c r="M43" s="1"/>
    </row>
    <row r="44" ht="15" customHeight="1">
      <c r="M44" s="1"/>
    </row>
    <row r="45" ht="15" customHeight="1">
      <c r="M45" s="1"/>
    </row>
    <row r="46" ht="15" customHeight="1">
      <c r="M46" s="1"/>
    </row>
    <row r="55" spans="14:22" ht="15" customHeight="1">
      <c r="N55" s="1"/>
      <c r="O55" s="1"/>
      <c r="P55" s="1"/>
      <c r="Q55" s="1"/>
      <c r="R55" s="1"/>
      <c r="S55" s="1"/>
      <c r="T55" s="1"/>
      <c r="U55" s="1"/>
      <c r="V55" s="1"/>
    </row>
    <row r="56" spans="14:22" ht="15" customHeight="1">
      <c r="N56" s="118"/>
      <c r="O56" s="118"/>
      <c r="P56" s="176"/>
      <c r="Q56" s="176"/>
      <c r="R56" s="176"/>
      <c r="S56" s="176"/>
      <c r="T56" s="176"/>
      <c r="U56" s="176"/>
      <c r="V56" s="1"/>
    </row>
    <row r="57" spans="14:22" ht="15" customHeight="1">
      <c r="N57" s="118"/>
      <c r="O57" s="118"/>
      <c r="P57" s="118"/>
      <c r="Q57" s="118"/>
      <c r="R57" s="118"/>
      <c r="S57" s="118"/>
      <c r="T57" s="118"/>
      <c r="U57" s="118"/>
      <c r="V57" s="1"/>
    </row>
    <row r="58" spans="14:22" ht="15" customHeight="1">
      <c r="N58" s="118"/>
      <c r="O58" s="177"/>
      <c r="P58" s="118"/>
      <c r="Q58" s="118"/>
      <c r="R58" s="118"/>
      <c r="S58" s="118"/>
      <c r="T58" s="118"/>
      <c r="U58" s="118"/>
      <c r="V58" s="1"/>
    </row>
    <row r="59" spans="14:22" ht="15" customHeight="1">
      <c r="N59" s="118"/>
      <c r="O59" s="177"/>
      <c r="P59" s="118"/>
      <c r="Q59" s="118"/>
      <c r="R59" s="118"/>
      <c r="S59" s="118"/>
      <c r="T59" s="118"/>
      <c r="U59" s="118"/>
      <c r="V59" s="1"/>
    </row>
    <row r="60" spans="14:22" ht="15" customHeight="1">
      <c r="N60" s="118"/>
      <c r="O60" s="177"/>
      <c r="P60" s="118"/>
      <c r="Q60" s="118"/>
      <c r="R60" s="118"/>
      <c r="S60" s="118"/>
      <c r="T60" s="118"/>
      <c r="U60" s="118"/>
      <c r="V60" s="1"/>
    </row>
    <row r="61" spans="14:22" ht="15" customHeight="1">
      <c r="N61" s="118"/>
      <c r="O61" s="177"/>
      <c r="P61" s="118"/>
      <c r="Q61" s="118"/>
      <c r="R61" s="118"/>
      <c r="S61" s="118"/>
      <c r="T61" s="118"/>
      <c r="U61" s="118"/>
      <c r="V61" s="1"/>
    </row>
    <row r="62" spans="14:22" ht="15" customHeight="1">
      <c r="N62" s="118"/>
      <c r="O62" s="177"/>
      <c r="P62" s="118"/>
      <c r="Q62" s="118"/>
      <c r="R62" s="118"/>
      <c r="S62" s="118"/>
      <c r="T62" s="118"/>
      <c r="U62" s="118"/>
      <c r="V62" s="1"/>
    </row>
    <row r="63" spans="14:22" ht="15" customHeight="1">
      <c r="N63" s="118"/>
      <c r="O63" s="177"/>
      <c r="P63" s="118"/>
      <c r="Q63" s="118"/>
      <c r="R63" s="118"/>
      <c r="S63" s="118"/>
      <c r="T63" s="118"/>
      <c r="U63" s="118"/>
      <c r="V63" s="1"/>
    </row>
    <row r="64" spans="14:22" ht="15" customHeight="1">
      <c r="N64" s="118"/>
      <c r="O64" s="177"/>
      <c r="P64" s="118"/>
      <c r="Q64" s="118"/>
      <c r="R64" s="118"/>
      <c r="S64" s="118"/>
      <c r="T64" s="118"/>
      <c r="U64" s="118"/>
      <c r="V64" s="1"/>
    </row>
    <row r="65" spans="14:22" ht="15" customHeight="1">
      <c r="N65" s="118"/>
      <c r="O65" s="177"/>
      <c r="P65" s="118"/>
      <c r="Q65" s="118"/>
      <c r="R65" s="118"/>
      <c r="S65" s="118"/>
      <c r="T65" s="118"/>
      <c r="U65" s="118"/>
      <c r="V65" s="1"/>
    </row>
    <row r="66" spans="14:22" ht="15" customHeight="1">
      <c r="N66" s="118"/>
      <c r="O66" s="177"/>
      <c r="P66" s="118"/>
      <c r="Q66" s="118"/>
      <c r="R66" s="118"/>
      <c r="S66" s="118"/>
      <c r="T66" s="118"/>
      <c r="U66" s="118"/>
      <c r="V66" s="1"/>
    </row>
    <row r="67" spans="14:22" ht="15" customHeight="1">
      <c r="N67" s="118"/>
      <c r="O67" s="177"/>
      <c r="P67" s="118"/>
      <c r="Q67" s="118"/>
      <c r="R67" s="118"/>
      <c r="S67" s="118"/>
      <c r="T67" s="118"/>
      <c r="U67" s="118"/>
      <c r="V67" s="1"/>
    </row>
    <row r="68" spans="14:22" ht="15" customHeight="1">
      <c r="N68" s="118"/>
      <c r="O68" s="177"/>
      <c r="P68" s="118"/>
      <c r="Q68" s="118"/>
      <c r="R68" s="118"/>
      <c r="S68" s="118"/>
      <c r="T68" s="118"/>
      <c r="U68" s="118"/>
      <c r="V68" s="1"/>
    </row>
    <row r="69" spans="14:22" ht="15" customHeight="1">
      <c r="N69" s="118"/>
      <c r="O69" s="177"/>
      <c r="P69" s="118"/>
      <c r="Q69" s="118"/>
      <c r="R69" s="118"/>
      <c r="S69" s="118"/>
      <c r="T69" s="118"/>
      <c r="U69" s="118"/>
      <c r="V69" s="1"/>
    </row>
    <row r="70" spans="14:22" ht="15" customHeight="1">
      <c r="N70" s="118"/>
      <c r="O70" s="177"/>
      <c r="P70" s="118"/>
      <c r="Q70" s="118"/>
      <c r="R70" s="118"/>
      <c r="S70" s="118"/>
      <c r="T70" s="118"/>
      <c r="U70" s="118"/>
      <c r="V70" s="1"/>
    </row>
    <row r="71" spans="14:22" ht="15" customHeight="1">
      <c r="N71" s="118"/>
      <c r="O71" s="177"/>
      <c r="P71" s="118"/>
      <c r="Q71" s="118"/>
      <c r="R71" s="118"/>
      <c r="S71" s="118"/>
      <c r="T71" s="118"/>
      <c r="U71" s="118"/>
      <c r="V71" s="1"/>
    </row>
    <row r="72" spans="14:22" ht="15" customHeight="1">
      <c r="N72" s="118"/>
      <c r="O72" s="177"/>
      <c r="P72" s="118"/>
      <c r="Q72" s="118"/>
      <c r="R72" s="118"/>
      <c r="S72" s="118"/>
      <c r="T72" s="118"/>
      <c r="U72" s="118"/>
      <c r="V72" s="1"/>
    </row>
    <row r="73" spans="14:22" ht="15" customHeight="1">
      <c r="N73" s="118"/>
      <c r="O73" s="177"/>
      <c r="P73" s="118"/>
      <c r="Q73" s="118"/>
      <c r="R73" s="118"/>
      <c r="S73" s="118"/>
      <c r="T73" s="118"/>
      <c r="U73" s="118"/>
      <c r="V73" s="1"/>
    </row>
    <row r="74" spans="14:22" ht="15" customHeight="1">
      <c r="N74" s="1"/>
      <c r="O74" s="1"/>
      <c r="P74" s="1"/>
      <c r="Q74" s="1"/>
      <c r="R74" s="1"/>
      <c r="S74" s="1"/>
      <c r="T74" s="1"/>
      <c r="U74" s="1"/>
      <c r="V74" s="1"/>
    </row>
    <row r="75" spans="14:22" ht="15" customHeight="1">
      <c r="N75" s="1"/>
      <c r="O75" s="1"/>
      <c r="P75" s="1"/>
      <c r="Q75" s="1"/>
      <c r="R75" s="1"/>
      <c r="S75" s="1"/>
      <c r="T75" s="1"/>
      <c r="U75" s="1"/>
      <c r="V75" s="1"/>
    </row>
  </sheetData>
  <mergeCells count="26">
    <mergeCell ref="O66:O67"/>
    <mergeCell ref="O68:O69"/>
    <mergeCell ref="O70:O71"/>
    <mergeCell ref="O72:O73"/>
    <mergeCell ref="C19:C20"/>
    <mergeCell ref="C40:C41"/>
    <mergeCell ref="C34:C35"/>
    <mergeCell ref="C36:C37"/>
    <mergeCell ref="C38:C39"/>
    <mergeCell ref="P56:U56"/>
    <mergeCell ref="O58:O59"/>
    <mergeCell ref="O60:O61"/>
    <mergeCell ref="O62:O63"/>
    <mergeCell ref="O64:O65"/>
    <mergeCell ref="C5:C6"/>
    <mergeCell ref="C7:C8"/>
    <mergeCell ref="C9:C10"/>
    <mergeCell ref="C11:C12"/>
    <mergeCell ref="C32:C33"/>
    <mergeCell ref="C30:C31"/>
    <mergeCell ref="L8:M8"/>
    <mergeCell ref="C15:C16"/>
    <mergeCell ref="C17:C18"/>
    <mergeCell ref="C26:C27"/>
    <mergeCell ref="C28:C29"/>
    <mergeCell ref="C13:C14"/>
  </mergeCells>
  <printOptions/>
  <pageMargins left="0.7" right="0.7" top="0.75" bottom="0.75" header="0.3" footer="0.3"/>
  <pageSetup horizontalDpi="600" verticalDpi="600" orientation="portrait" paperSize="9" r:id="rId1"/>
  <ignoredErrors>
    <ignoredError sqref="D27:I28 D29:I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63"/>
  <sheetViews>
    <sheetView tabSelected="1" workbookViewId="0" topLeftCell="A1">
      <selection activeCell="L21" sqref="L21"/>
    </sheetView>
  </sheetViews>
  <sheetFormatPr defaultColWidth="9.140625" defaultRowHeight="15.75" customHeight="1"/>
  <cols>
    <col min="1" max="1" width="4.140625" style="0" customWidth="1"/>
    <col min="2" max="2" width="16.28125" style="0" customWidth="1"/>
    <col min="3" max="3" width="13.7109375" style="0" customWidth="1"/>
    <col min="4" max="4" width="10.00390625" style="0" customWidth="1"/>
    <col min="5" max="5" width="10.57421875" style="0" customWidth="1"/>
    <col min="6" max="6" width="12.421875" style="0" customWidth="1"/>
    <col min="7" max="7" width="14.8515625" style="0" customWidth="1"/>
    <col min="8" max="8" width="19.7109375" style="0" customWidth="1"/>
    <col min="9" max="9" width="15.00390625" style="0" customWidth="1"/>
    <col min="10" max="10" width="26.00390625" style="0" customWidth="1"/>
    <col min="11" max="11" width="23.421875" style="0" customWidth="1"/>
    <col min="12" max="12" width="22.00390625" style="0" customWidth="1"/>
    <col min="13" max="13" width="12.421875" style="0" customWidth="1"/>
    <col min="14" max="14" width="15.28125" style="0" customWidth="1"/>
    <col min="15" max="15" width="21.140625" style="0" customWidth="1"/>
    <col min="16" max="16" width="18.421875" style="0" customWidth="1"/>
  </cols>
  <sheetData>
    <row r="1" ht="15.75" customHeight="1" thickBot="1"/>
    <row r="2" spans="1:7" ht="15.75" customHeight="1" thickBot="1">
      <c r="A2" s="9"/>
      <c r="B2" s="9"/>
      <c r="C2" s="29" t="s">
        <v>11</v>
      </c>
      <c r="D2" s="1"/>
      <c r="F2" s="173" t="s">
        <v>34</v>
      </c>
      <c r="G2" s="173"/>
    </row>
    <row r="3" spans="1:4" ht="15.75" customHeight="1" thickBot="1">
      <c r="A3" s="9"/>
      <c r="B3" s="26" t="s">
        <v>1</v>
      </c>
      <c r="C3" s="23">
        <f ca="1">'PLANIFICACIÓ SETMANAL'!N11</f>
        <v>25</v>
      </c>
      <c r="D3" s="1"/>
    </row>
    <row r="4" spans="1:15" ht="15.75" customHeight="1" thickBot="1">
      <c r="A4" s="9"/>
      <c r="B4" s="27" t="s">
        <v>2</v>
      </c>
      <c r="C4" s="25">
        <f ca="1">'PLANIFICACIÓ SETMANAL'!O11</f>
        <v>12</v>
      </c>
      <c r="D4" s="1"/>
      <c r="F4" s="1"/>
      <c r="G4" s="15" t="s">
        <v>65</v>
      </c>
      <c r="H4" s="116" t="s">
        <v>66</v>
      </c>
      <c r="I4" s="115" t="s">
        <v>10</v>
      </c>
      <c r="J4" s="115" t="s">
        <v>67</v>
      </c>
      <c r="K4" s="115" t="s">
        <v>78</v>
      </c>
      <c r="L4" s="115" t="s">
        <v>68</v>
      </c>
      <c r="M4" s="115" t="s">
        <v>69</v>
      </c>
      <c r="N4" s="115" t="s">
        <v>79</v>
      </c>
      <c r="O4" s="16" t="s">
        <v>80</v>
      </c>
    </row>
    <row r="5" spans="1:15" ht="15.75" customHeight="1">
      <c r="A5" s="9"/>
      <c r="B5" s="27" t="s">
        <v>3</v>
      </c>
      <c r="C5" s="23">
        <f ca="1">'PLANIFICACIÓ SETMANAL'!P11</f>
        <v>2</v>
      </c>
      <c r="D5" s="1"/>
      <c r="F5" s="127" t="s">
        <v>1</v>
      </c>
      <c r="G5" s="57">
        <f ca="1">SUM(F29:F63)</f>
        <v>99</v>
      </c>
      <c r="H5" s="56">
        <f ca="1">SUM(G29:G63)</f>
        <v>98</v>
      </c>
      <c r="I5" s="56">
        <f ca="1">SUM(H29:H63)</f>
        <v>12500</v>
      </c>
      <c r="J5" s="58">
        <f ca="1">SUM(J29:J63)</f>
        <v>63</v>
      </c>
      <c r="K5" s="59">
        <f ca="1">0.05*F26*$H$19</f>
        <v>2.5</v>
      </c>
      <c r="L5" s="58">
        <f ca="1">SUM(M29:M63)</f>
        <v>346.6666666666667</v>
      </c>
      <c r="M5" s="63">
        <f ca="1">SUM(N29:N63)</f>
        <v>465</v>
      </c>
      <c r="N5" s="64">
        <f ca="1">SUM(P29:P63)</f>
        <v>5700</v>
      </c>
      <c r="O5" s="65">
        <f ca="1">SUM(Q29:Q63)</f>
        <v>1750</v>
      </c>
    </row>
    <row r="6" spans="1:15" ht="15.75" customHeight="1">
      <c r="A6" s="9"/>
      <c r="B6" s="27" t="s">
        <v>4</v>
      </c>
      <c r="C6" s="23">
        <f ca="1">'PLANIFICACIÓ SETMANAL'!Q11</f>
        <v>3</v>
      </c>
      <c r="D6" s="1"/>
      <c r="F6" s="126" t="s">
        <v>2</v>
      </c>
      <c r="G6" s="56">
        <f ca="1">SUM(F69:F103)</f>
        <v>48</v>
      </c>
      <c r="H6" s="56">
        <f ca="1">SUM(G69:G103)</f>
        <v>47</v>
      </c>
      <c r="I6" s="56">
        <f ca="1">SUM(H69:H103)</f>
        <v>6000</v>
      </c>
      <c r="J6" s="60">
        <f ca="1">SUM(J69:J103)</f>
        <v>35</v>
      </c>
      <c r="K6" s="60">
        <f ca="1">0.05*F66*H19</f>
        <v>1.2000000000000002</v>
      </c>
      <c r="L6" s="58">
        <f ca="1">SUM(M69:M103)</f>
        <v>150</v>
      </c>
      <c r="M6" s="63">
        <f ca="1">SUM(N69:N103)</f>
        <v>170</v>
      </c>
      <c r="N6" s="64">
        <f ca="1">SUM(P69:P103)</f>
        <v>2575</v>
      </c>
      <c r="O6" s="65">
        <f ca="1">SUM(Q69:Q103)</f>
        <v>750</v>
      </c>
    </row>
    <row r="7" spans="1:15" ht="15.75" customHeight="1">
      <c r="A7" s="9"/>
      <c r="B7" s="27" t="s">
        <v>5</v>
      </c>
      <c r="C7" s="39">
        <f ca="1">'PLANIFICACIÓ SETMANAL'!R11</f>
        <v>25</v>
      </c>
      <c r="F7" s="124" t="s">
        <v>3</v>
      </c>
      <c r="G7" s="56">
        <f ca="1">SUM(F109:F143)</f>
        <v>8</v>
      </c>
      <c r="H7" s="56">
        <f ca="1">SUM(G109:G143)</f>
        <v>8</v>
      </c>
      <c r="I7" s="56">
        <f ca="1">SUM(H109:H113)</f>
        <v>1000</v>
      </c>
      <c r="J7" s="60">
        <f ca="1">SUM(J109:J143)</f>
        <v>3</v>
      </c>
      <c r="K7" s="60">
        <f ca="1">0.05*F106*H19</f>
        <v>0.2</v>
      </c>
      <c r="L7" s="58">
        <f ca="1">SUM(M109:M143)</f>
        <v>43.333333333333336</v>
      </c>
      <c r="M7" s="63">
        <f ca="1">SUM(N109:N143)</f>
        <v>53.333333333333336</v>
      </c>
      <c r="N7" s="64">
        <f ca="1">SUM(P109:P143)</f>
        <v>675</v>
      </c>
      <c r="O7" s="65">
        <f ca="1">SUM(Q109:Q143)</f>
        <v>200</v>
      </c>
    </row>
    <row r="8" spans="1:15" ht="15.75" customHeight="1" thickBot="1">
      <c r="A8" s="9"/>
      <c r="B8" s="40" t="s">
        <v>6</v>
      </c>
      <c r="C8" s="24">
        <f ca="1">'PLANIFICACIÓ SETMANAL'!S11</f>
        <v>13</v>
      </c>
      <c r="F8" s="124" t="s">
        <v>15</v>
      </c>
      <c r="G8" s="56">
        <f ca="1">SUM(F149:F183)</f>
        <v>11</v>
      </c>
      <c r="H8" s="56">
        <f ca="1">SUM(G149:G183)</f>
        <v>15</v>
      </c>
      <c r="I8" s="56">
        <f ca="1">SUM(H149:H183)</f>
        <v>1500</v>
      </c>
      <c r="J8" s="60">
        <f ca="1">SUM(J149:J183)</f>
        <v>4</v>
      </c>
      <c r="K8" s="60">
        <f ca="1">0.05*F146*H19</f>
        <v>0.30000000000000004</v>
      </c>
      <c r="L8" s="58">
        <f ca="1">SUM(M149:M183)</f>
        <v>75</v>
      </c>
      <c r="M8" s="63">
        <f ca="1">SUM(N149:N183)</f>
        <v>101.66666666666667</v>
      </c>
      <c r="N8" s="64">
        <f ca="1">SUM(P149:P183)</f>
        <v>900</v>
      </c>
      <c r="O8" s="65">
        <f ca="1">SUM(Q149:Q183)</f>
        <v>300</v>
      </c>
    </row>
    <row r="9" spans="1:15" ht="15.75" customHeight="1" thickBot="1">
      <c r="A9" s="9"/>
      <c r="B9" s="10"/>
      <c r="C9" s="10"/>
      <c r="F9" s="124" t="s">
        <v>5</v>
      </c>
      <c r="G9" s="56">
        <f ca="1">SUM(F189:F223)</f>
        <v>100</v>
      </c>
      <c r="H9" s="56">
        <f ca="1">SUM(G189:G223)</f>
        <v>109</v>
      </c>
      <c r="I9" s="56">
        <f ca="1">SUM(H189:H223)</f>
        <v>12500</v>
      </c>
      <c r="J9" s="60">
        <f ca="1">SUM(J189:J223)</f>
        <v>60</v>
      </c>
      <c r="K9" s="60">
        <f ca="1">0.05*F186*H19</f>
        <v>2.5</v>
      </c>
      <c r="L9" s="58">
        <f ca="1">SUM(M189:M223)</f>
        <v>466.6666666666667</v>
      </c>
      <c r="M9" s="63">
        <f ca="1">SUM(N189:N223)</f>
        <v>543.3333333333334</v>
      </c>
      <c r="N9" s="64">
        <f ca="1">SUM(P189:P223)</f>
        <v>6025</v>
      </c>
      <c r="O9" s="65">
        <f ca="1">SUM(Q189:Q223)</f>
        <v>1825</v>
      </c>
    </row>
    <row r="10" spans="1:15" ht="15.75" customHeight="1" thickBot="1">
      <c r="A10" s="1"/>
      <c r="B10" s="15" t="s">
        <v>21</v>
      </c>
      <c r="C10" s="16" t="s">
        <v>26</v>
      </c>
      <c r="D10" s="1"/>
      <c r="F10" s="125" t="s">
        <v>6</v>
      </c>
      <c r="G10" s="61">
        <f ca="1">SUM(F229:F263)</f>
        <v>52</v>
      </c>
      <c r="H10" s="61">
        <f ca="1">SUM(G229:G263)</f>
        <v>49</v>
      </c>
      <c r="I10" s="61">
        <f ca="1">SUM(H229:H263)</f>
        <v>6500</v>
      </c>
      <c r="J10" s="62">
        <f ca="1">SUM(J229:J263)</f>
        <v>34</v>
      </c>
      <c r="K10" s="62">
        <f ca="1">0.05*F226*H19</f>
        <v>1.3</v>
      </c>
      <c r="L10" s="123">
        <f ca="1">SUM(M229:M263)</f>
        <v>205</v>
      </c>
      <c r="M10" s="122">
        <f ca="1">SUM(N229:N263)</f>
        <v>226.66666666666669</v>
      </c>
      <c r="N10" s="66">
        <f ca="1">SUM(P229:P263)</f>
        <v>2925</v>
      </c>
      <c r="O10" s="67">
        <f ca="1">SUM(Q229:Q263)</f>
        <v>825</v>
      </c>
    </row>
    <row r="11" spans="1:4" ht="15.75" customHeight="1">
      <c r="A11" s="1"/>
      <c r="B11" s="17" t="s">
        <v>27</v>
      </c>
      <c r="C11" s="18">
        <v>1</v>
      </c>
      <c r="D11" s="1"/>
    </row>
    <row r="12" spans="1:4" ht="15">
      <c r="A12" s="1"/>
      <c r="B12" s="17" t="s">
        <v>28</v>
      </c>
      <c r="C12" s="18">
        <v>2</v>
      </c>
      <c r="D12" s="1"/>
    </row>
    <row r="13" spans="1:7" ht="15.75" customHeight="1" thickBot="1">
      <c r="A13" s="1"/>
      <c r="B13" s="19" t="s">
        <v>29</v>
      </c>
      <c r="C13" s="20">
        <v>3</v>
      </c>
      <c r="D13" s="1"/>
      <c r="F13" s="173" t="s">
        <v>46</v>
      </c>
      <c r="G13" s="173"/>
    </row>
    <row r="14" spans="1:4" ht="15.75" customHeight="1" thickBot="1">
      <c r="A14" s="1"/>
      <c r="B14" s="1"/>
      <c r="C14" s="1"/>
      <c r="D14" s="1"/>
    </row>
    <row r="15" spans="1:10" ht="15.75" customHeight="1">
      <c r="A15" s="1"/>
      <c r="B15" s="15" t="s">
        <v>32</v>
      </c>
      <c r="C15" s="16" t="s">
        <v>26</v>
      </c>
      <c r="D15" s="1"/>
      <c r="F15" s="186" t="s">
        <v>49</v>
      </c>
      <c r="G15" s="187"/>
      <c r="H15" s="180" t="s">
        <v>64</v>
      </c>
      <c r="I15" s="180"/>
      <c r="J15" s="16" t="s">
        <v>56</v>
      </c>
    </row>
    <row r="16" spans="1:10" ht="15.75" customHeight="1">
      <c r="A16" s="1"/>
      <c r="B16" s="17" t="s">
        <v>30</v>
      </c>
      <c r="C16" s="21">
        <v>1</v>
      </c>
      <c r="D16" s="1"/>
      <c r="F16" s="178" t="s">
        <v>51</v>
      </c>
      <c r="G16" s="179"/>
      <c r="H16" s="41">
        <v>3</v>
      </c>
      <c r="I16" s="41">
        <v>5</v>
      </c>
      <c r="J16" s="42" t="s">
        <v>58</v>
      </c>
    </row>
    <row r="17" spans="1:10" ht="15.75" customHeight="1" thickBot="1">
      <c r="A17" s="1"/>
      <c r="B17" s="19" t="s">
        <v>31</v>
      </c>
      <c r="C17" s="22">
        <v>0</v>
      </c>
      <c r="D17" s="1"/>
      <c r="F17" s="178" t="s">
        <v>59</v>
      </c>
      <c r="G17" s="179"/>
      <c r="H17" s="41">
        <v>3</v>
      </c>
      <c r="I17" s="41">
        <v>5</v>
      </c>
      <c r="J17" s="42" t="s">
        <v>58</v>
      </c>
    </row>
    <row r="18" spans="1:10" ht="15.75" customHeight="1" thickBot="1">
      <c r="A18" s="1"/>
      <c r="B18" s="1"/>
      <c r="C18" s="1"/>
      <c r="D18" s="1"/>
      <c r="F18" s="178" t="s">
        <v>52</v>
      </c>
      <c r="G18" s="179"/>
      <c r="H18" s="41">
        <v>3</v>
      </c>
      <c r="I18" s="41">
        <v>4</v>
      </c>
      <c r="J18" s="42" t="s">
        <v>60</v>
      </c>
    </row>
    <row r="19" spans="1:12" ht="15.75" customHeight="1">
      <c r="A19" s="37"/>
      <c r="B19" s="54" t="s">
        <v>71</v>
      </c>
      <c r="C19" s="55" t="s">
        <v>26</v>
      </c>
      <c r="D19" s="1"/>
      <c r="F19" s="178" t="s">
        <v>53</v>
      </c>
      <c r="G19" s="179"/>
      <c r="H19" s="181">
        <v>2</v>
      </c>
      <c r="I19" s="181"/>
      <c r="J19" s="42" t="s">
        <v>61</v>
      </c>
      <c r="K19" s="44"/>
      <c r="L19" s="38"/>
    </row>
    <row r="20" spans="1:10" ht="15.75" customHeight="1">
      <c r="A20" s="1"/>
      <c r="B20" s="48" t="s">
        <v>72</v>
      </c>
      <c r="C20" s="49" t="s">
        <v>74</v>
      </c>
      <c r="D20" s="1"/>
      <c r="F20" s="178" t="s">
        <v>54</v>
      </c>
      <c r="G20" s="179"/>
      <c r="H20" s="41">
        <v>2</v>
      </c>
      <c r="I20" s="41">
        <v>3</v>
      </c>
      <c r="J20" s="42" t="s">
        <v>62</v>
      </c>
    </row>
    <row r="21" spans="1:10" ht="15.75" customHeight="1" thickBot="1">
      <c r="A21" s="1"/>
      <c r="B21" s="50" t="s">
        <v>73</v>
      </c>
      <c r="C21" s="51" t="s">
        <v>75</v>
      </c>
      <c r="D21" s="1"/>
      <c r="F21" s="178" t="s">
        <v>55</v>
      </c>
      <c r="G21" s="179"/>
      <c r="H21" s="41">
        <v>2</v>
      </c>
      <c r="I21" s="41">
        <v>4</v>
      </c>
      <c r="J21" s="42" t="s">
        <v>63</v>
      </c>
    </row>
    <row r="22" spans="1:10" ht="15.75" customHeight="1">
      <c r="A22" s="1"/>
      <c r="B22" s="1"/>
      <c r="C22" s="1"/>
      <c r="D22" s="1"/>
      <c r="F22" s="182" t="s">
        <v>70</v>
      </c>
      <c r="G22" s="183"/>
      <c r="H22" s="41">
        <v>6</v>
      </c>
      <c r="I22" s="41">
        <v>10</v>
      </c>
      <c r="J22" s="52" t="s">
        <v>76</v>
      </c>
    </row>
    <row r="23" spans="1:10" ht="15.75" customHeight="1" thickBot="1">
      <c r="A23" s="1"/>
      <c r="B23" s="1"/>
      <c r="C23" s="1"/>
      <c r="D23" s="1"/>
      <c r="F23" s="184"/>
      <c r="G23" s="185"/>
      <c r="H23" s="43">
        <v>2</v>
      </c>
      <c r="I23" s="43">
        <v>3</v>
      </c>
      <c r="J23" s="53" t="s">
        <v>77</v>
      </c>
    </row>
    <row r="24" spans="1:10" ht="15.75" customHeight="1">
      <c r="A24" s="1"/>
      <c r="B24" s="1"/>
      <c r="C24" s="1"/>
      <c r="D24" s="1"/>
      <c r="F24" s="46"/>
      <c r="G24" s="46"/>
      <c r="H24" s="47"/>
      <c r="I24" s="47"/>
      <c r="J24" s="1"/>
    </row>
    <row r="25" spans="1:4" ht="15.75" customHeight="1" thickBot="1">
      <c r="A25" s="1"/>
      <c r="B25" s="1"/>
      <c r="C25" s="1"/>
      <c r="D25" s="1"/>
    </row>
    <row r="26" spans="1:14" ht="15.75" customHeight="1" thickBot="1">
      <c r="A26" s="1"/>
      <c r="B26" s="1"/>
      <c r="C26" s="1"/>
      <c r="D26" s="1"/>
      <c r="E26" s="120" t="s">
        <v>22</v>
      </c>
      <c r="F26" s="121">
        <f ca="1">C3</f>
        <v>25</v>
      </c>
      <c r="K26" s="11"/>
      <c r="L26" s="11"/>
      <c r="M26" s="11"/>
      <c r="N26" s="11"/>
    </row>
    <row r="27" spans="1:4" ht="15.75" customHeight="1">
      <c r="A27" s="1"/>
      <c r="B27" s="1"/>
      <c r="C27" s="1"/>
      <c r="D27" s="1"/>
    </row>
    <row r="28" spans="1:18" ht="15.75" customHeight="1">
      <c r="A28" s="1"/>
      <c r="B28" s="1"/>
      <c r="C28" s="1"/>
      <c r="D28" s="1"/>
      <c r="E28" s="14" t="s">
        <v>25</v>
      </c>
      <c r="F28" s="14" t="s">
        <v>65</v>
      </c>
      <c r="G28" s="14" t="s">
        <v>66</v>
      </c>
      <c r="H28" s="14" t="s">
        <v>10</v>
      </c>
      <c r="I28" s="14" t="s">
        <v>21</v>
      </c>
      <c r="J28" s="14" t="s">
        <v>67</v>
      </c>
      <c r="K28" s="14" t="s">
        <v>33</v>
      </c>
      <c r="L28" s="14" t="s">
        <v>23</v>
      </c>
      <c r="M28" s="14" t="s">
        <v>68</v>
      </c>
      <c r="N28" s="14" t="s">
        <v>69</v>
      </c>
      <c r="O28" s="14" t="s">
        <v>13</v>
      </c>
      <c r="P28" s="14" t="s">
        <v>79</v>
      </c>
      <c r="Q28" s="14" t="s">
        <v>80</v>
      </c>
      <c r="R28" s="12"/>
    </row>
    <row r="29" spans="1:18" ht="15.75" customHeight="1">
      <c r="A29" s="1"/>
      <c r="B29" s="1"/>
      <c r="C29" s="1"/>
      <c r="D29" s="1"/>
      <c r="E29" s="5">
        <f ca="1">IF(C3&gt;0,1,"-")</f>
        <v>1</v>
      </c>
      <c r="F29" s="5">
        <f ca="1">IF(E29&lt;&gt;"-",RANDBETWEEN($H$16,$I$16),0)</f>
        <v>4</v>
      </c>
      <c r="G29" s="5">
        <f ca="1">IF(E29&lt;&gt;"-",RANDBETWEEN($H$17,$I$17),0)</f>
        <v>4</v>
      </c>
      <c r="H29" s="5">
        <f aca="true" t="shared" si="0" ref="H29:H63">IF(E29&lt;&gt;"-",500,0)</f>
        <v>500</v>
      </c>
      <c r="I29" s="5">
        <f aca="true" t="shared" si="1" ref="I29:I63">IF(H29&gt;0,RANDBETWEEN(1,3),"-")</f>
        <v>3</v>
      </c>
      <c r="J29" s="5">
        <f ca="1">IF(I29=2,RANDBETWEEN($H$18,$I$18),IF(I29=3,RANDBETWEEN($H$18,$I$18),0))</f>
        <v>3</v>
      </c>
      <c r="K29" s="5">
        <f ca="1">IF(I29=1,RANDBETWEEN(0,1),0)</f>
        <v>0</v>
      </c>
      <c r="L29" s="13">
        <f aca="true" t="shared" si="2" ref="L29:L63">IF(K29=0,H29/100,H29/30)</f>
        <v>5</v>
      </c>
      <c r="M29" s="13">
        <f ca="1">L29*(RANDBETWEEN($H$20,$I$20))</f>
        <v>15</v>
      </c>
      <c r="N29" s="13">
        <f ca="1">L29*(RANDBETWEEN($H$21,$I$21))</f>
        <v>20</v>
      </c>
      <c r="O29" s="5">
        <f aca="true" t="shared" si="3" ref="O29:O63">IF(K29=0,H29/20,H29/10)</f>
        <v>25</v>
      </c>
      <c r="P29" s="5">
        <f ca="1">O29*RANDBETWEEN($H$22,$I$22)</f>
        <v>250</v>
      </c>
      <c r="Q29" s="5">
        <f ca="1">O29*RANDBETWEEN($H$23,$I$23)</f>
        <v>50</v>
      </c>
      <c r="R29" s="9"/>
    </row>
    <row r="30" spans="1:18" ht="15.75" customHeight="1">
      <c r="A30" s="1"/>
      <c r="B30" s="1"/>
      <c r="C30" s="1"/>
      <c r="D30" s="1"/>
      <c r="E30" s="5">
        <f ca="1">IF(C3&gt;1,2,"-")</f>
        <v>2</v>
      </c>
      <c r="F30" s="5">
        <f aca="true" t="shared" si="4" ref="F30:F63">IF(E30&lt;&gt;"-",RANDBETWEEN($H$16,$I$16),0)</f>
        <v>4</v>
      </c>
      <c r="G30" s="5">
        <f aca="true" t="shared" si="5" ref="G30:G63">IF(E30&lt;&gt;"-",RANDBETWEEN($H$17,$I$17),0)</f>
        <v>3</v>
      </c>
      <c r="H30" s="5">
        <f ca="1" t="shared" si="0"/>
        <v>500</v>
      </c>
      <c r="I30" s="5">
        <f ca="1" t="shared" si="1"/>
        <v>1</v>
      </c>
      <c r="J30" s="5">
        <f aca="true" t="shared" si="6" ref="J30:J63">IF(I30=2,RANDBETWEEN($H$18,$I$18),IF(I30=3,RANDBETWEEN($H$18,$I$18),0))</f>
        <v>0</v>
      </c>
      <c r="K30" s="5">
        <f aca="true" t="shared" si="7" ref="K30:K63">IF(I30=1,RANDBETWEEN(0,1),0)</f>
        <v>0</v>
      </c>
      <c r="L30" s="13">
        <f ca="1" t="shared" si="2"/>
        <v>5</v>
      </c>
      <c r="M30" s="13">
        <f aca="true" t="shared" si="8" ref="M30:M63">L30*(RANDBETWEEN($H$20,$I$20))</f>
        <v>10</v>
      </c>
      <c r="N30" s="13">
        <f aca="true" t="shared" si="9" ref="N30:N63">L30*(RANDBETWEEN($H$21,$I$21))</f>
        <v>15</v>
      </c>
      <c r="O30" s="5">
        <f ca="1" t="shared" si="3"/>
        <v>25</v>
      </c>
      <c r="P30" s="5">
        <f aca="true" t="shared" si="10" ref="P30:P63">O30*RANDBETWEEN($H$22,$I$22)</f>
        <v>250</v>
      </c>
      <c r="Q30" s="5">
        <f aca="true" t="shared" si="11" ref="Q30:Q63">O30*RANDBETWEEN($H$23,$I$23)</f>
        <v>75</v>
      </c>
      <c r="R30" s="9"/>
    </row>
    <row r="31" spans="1:18" ht="15.75" customHeight="1">
      <c r="A31" s="1"/>
      <c r="B31" s="1"/>
      <c r="C31" s="1"/>
      <c r="D31" s="1"/>
      <c r="E31" s="5">
        <f ca="1">IF(C3&gt;2,3,"-")</f>
        <v>3</v>
      </c>
      <c r="F31" s="5">
        <f ca="1" t="shared" si="4"/>
        <v>5</v>
      </c>
      <c r="G31" s="5">
        <f ca="1" t="shared" si="5"/>
        <v>4</v>
      </c>
      <c r="H31" s="5">
        <f ca="1" t="shared" si="0"/>
        <v>500</v>
      </c>
      <c r="I31" s="5">
        <f ca="1" t="shared" si="1"/>
        <v>2</v>
      </c>
      <c r="J31" s="5">
        <f ca="1" t="shared" si="6"/>
        <v>4</v>
      </c>
      <c r="K31" s="5">
        <f ca="1" t="shared" si="7"/>
        <v>0</v>
      </c>
      <c r="L31" s="13">
        <f ca="1" t="shared" si="2"/>
        <v>5</v>
      </c>
      <c r="M31" s="13">
        <f ca="1" t="shared" si="8"/>
        <v>10</v>
      </c>
      <c r="N31" s="13">
        <f ca="1" t="shared" si="9"/>
        <v>20</v>
      </c>
      <c r="O31" s="5">
        <f ca="1" t="shared" si="3"/>
        <v>25</v>
      </c>
      <c r="P31" s="5">
        <f ca="1" t="shared" si="10"/>
        <v>250</v>
      </c>
      <c r="Q31" s="5">
        <f ca="1" t="shared" si="11"/>
        <v>50</v>
      </c>
      <c r="R31" s="9"/>
    </row>
    <row r="32" spans="1:18" ht="15.75" customHeight="1">
      <c r="A32" s="1"/>
      <c r="B32" s="1"/>
      <c r="C32" s="1"/>
      <c r="D32" s="1"/>
      <c r="E32" s="5">
        <f ca="1">IF(C3&gt;3,4,"-")</f>
        <v>4</v>
      </c>
      <c r="F32" s="5">
        <f ca="1" t="shared" si="4"/>
        <v>5</v>
      </c>
      <c r="G32" s="5">
        <f ca="1" t="shared" si="5"/>
        <v>5</v>
      </c>
      <c r="H32" s="5">
        <f ca="1" t="shared" si="0"/>
        <v>500</v>
      </c>
      <c r="I32" s="5">
        <f ca="1" t="shared" si="1"/>
        <v>3</v>
      </c>
      <c r="J32" s="5">
        <f ca="1" t="shared" si="6"/>
        <v>3</v>
      </c>
      <c r="K32" s="5">
        <f ca="1" t="shared" si="7"/>
        <v>0</v>
      </c>
      <c r="L32" s="13">
        <f ca="1" t="shared" si="2"/>
        <v>5</v>
      </c>
      <c r="M32" s="13">
        <f ca="1" t="shared" si="8"/>
        <v>15</v>
      </c>
      <c r="N32" s="13">
        <f ca="1" t="shared" si="9"/>
        <v>10</v>
      </c>
      <c r="O32" s="5">
        <f ca="1" t="shared" si="3"/>
        <v>25</v>
      </c>
      <c r="P32" s="5">
        <f ca="1" t="shared" si="10"/>
        <v>200</v>
      </c>
      <c r="Q32" s="5">
        <f ca="1" t="shared" si="11"/>
        <v>75</v>
      </c>
      <c r="R32" s="9"/>
    </row>
    <row r="33" spans="1:18" ht="15.75" customHeight="1">
      <c r="A33" s="1"/>
      <c r="B33" s="1"/>
      <c r="C33" s="1"/>
      <c r="D33" s="1"/>
      <c r="E33" s="5">
        <f ca="1">IF(C3&gt;4,5,"-")</f>
        <v>5</v>
      </c>
      <c r="F33" s="5">
        <f ca="1" t="shared" si="4"/>
        <v>3</v>
      </c>
      <c r="G33" s="5">
        <f ca="1" t="shared" si="5"/>
        <v>5</v>
      </c>
      <c r="H33" s="5">
        <f ca="1" t="shared" si="0"/>
        <v>500</v>
      </c>
      <c r="I33" s="5">
        <f ca="1" t="shared" si="1"/>
        <v>2</v>
      </c>
      <c r="J33" s="5">
        <f ca="1" t="shared" si="6"/>
        <v>3</v>
      </c>
      <c r="K33" s="5">
        <f ca="1" t="shared" si="7"/>
        <v>0</v>
      </c>
      <c r="L33" s="13">
        <f ca="1" t="shared" si="2"/>
        <v>5</v>
      </c>
      <c r="M33" s="13">
        <f ca="1" t="shared" si="8"/>
        <v>10</v>
      </c>
      <c r="N33" s="13">
        <f ca="1" t="shared" si="9"/>
        <v>20</v>
      </c>
      <c r="O33" s="5">
        <f ca="1" t="shared" si="3"/>
        <v>25</v>
      </c>
      <c r="P33" s="5">
        <f ca="1" t="shared" si="10"/>
        <v>200</v>
      </c>
      <c r="Q33" s="5">
        <f ca="1" t="shared" si="11"/>
        <v>50</v>
      </c>
      <c r="R33" s="9"/>
    </row>
    <row r="34" spans="1:18" ht="15.75" customHeight="1">
      <c r="A34" s="1"/>
      <c r="B34" s="1"/>
      <c r="C34" s="1"/>
      <c r="D34" s="1"/>
      <c r="E34" s="5">
        <f ca="1">IF(C3&gt;5,6,"-")</f>
        <v>6</v>
      </c>
      <c r="F34" s="5">
        <f ca="1" t="shared" si="4"/>
        <v>4</v>
      </c>
      <c r="G34" s="5">
        <f ca="1" t="shared" si="5"/>
        <v>4</v>
      </c>
      <c r="H34" s="5">
        <f ca="1" t="shared" si="0"/>
        <v>500</v>
      </c>
      <c r="I34" s="5">
        <f ca="1" t="shared" si="1"/>
        <v>3</v>
      </c>
      <c r="J34" s="5">
        <f ca="1" t="shared" si="6"/>
        <v>4</v>
      </c>
      <c r="K34" s="5">
        <f ca="1" t="shared" si="7"/>
        <v>0</v>
      </c>
      <c r="L34" s="13">
        <f ca="1" t="shared" si="2"/>
        <v>5</v>
      </c>
      <c r="M34" s="13">
        <f ca="1" t="shared" si="8"/>
        <v>15</v>
      </c>
      <c r="N34" s="13">
        <f ca="1" t="shared" si="9"/>
        <v>15</v>
      </c>
      <c r="O34" s="5">
        <f ca="1" t="shared" si="3"/>
        <v>25</v>
      </c>
      <c r="P34" s="5">
        <f ca="1" t="shared" si="10"/>
        <v>225</v>
      </c>
      <c r="Q34" s="5">
        <f ca="1" t="shared" si="11"/>
        <v>75</v>
      </c>
      <c r="R34" s="9"/>
    </row>
    <row r="35" spans="1:18" ht="15.75" customHeight="1">
      <c r="A35" s="1"/>
      <c r="D35" s="1"/>
      <c r="E35" s="5">
        <f ca="1">IF(C3&gt;6,7,"-")</f>
        <v>7</v>
      </c>
      <c r="F35" s="5">
        <f ca="1" t="shared" si="4"/>
        <v>3</v>
      </c>
      <c r="G35" s="5">
        <f ca="1" t="shared" si="5"/>
        <v>3</v>
      </c>
      <c r="H35" s="5">
        <f ca="1" t="shared" si="0"/>
        <v>500</v>
      </c>
      <c r="I35" s="5">
        <f ca="1" t="shared" si="1"/>
        <v>2</v>
      </c>
      <c r="J35" s="5">
        <f ca="1" t="shared" si="6"/>
        <v>3</v>
      </c>
      <c r="K35" s="5">
        <f ca="1" t="shared" si="7"/>
        <v>0</v>
      </c>
      <c r="L35" s="13">
        <f ca="1" t="shared" si="2"/>
        <v>5</v>
      </c>
      <c r="M35" s="13">
        <f ca="1" t="shared" si="8"/>
        <v>10</v>
      </c>
      <c r="N35" s="13">
        <f ca="1" t="shared" si="9"/>
        <v>20</v>
      </c>
      <c r="O35" s="5">
        <f ca="1" t="shared" si="3"/>
        <v>25</v>
      </c>
      <c r="P35" s="5">
        <f ca="1" t="shared" si="10"/>
        <v>250</v>
      </c>
      <c r="Q35" s="5">
        <f ca="1" t="shared" si="11"/>
        <v>75</v>
      </c>
      <c r="R35" s="9"/>
    </row>
    <row r="36" spans="1:18" ht="15.75" customHeight="1">
      <c r="A36" s="1"/>
      <c r="D36" s="1"/>
      <c r="E36" s="5">
        <f ca="1">IF(C3&gt;7,8,"-")</f>
        <v>8</v>
      </c>
      <c r="F36" s="5">
        <f ca="1" t="shared" si="4"/>
        <v>5</v>
      </c>
      <c r="G36" s="5">
        <f ca="1" t="shared" si="5"/>
        <v>3</v>
      </c>
      <c r="H36" s="5">
        <f ca="1" t="shared" si="0"/>
        <v>500</v>
      </c>
      <c r="I36" s="5">
        <f ca="1" t="shared" si="1"/>
        <v>2</v>
      </c>
      <c r="J36" s="5">
        <f ca="1" t="shared" si="6"/>
        <v>4</v>
      </c>
      <c r="K36" s="5">
        <f ca="1" t="shared" si="7"/>
        <v>0</v>
      </c>
      <c r="L36" s="13">
        <f ca="1" t="shared" si="2"/>
        <v>5</v>
      </c>
      <c r="M36" s="13">
        <f ca="1" t="shared" si="8"/>
        <v>10</v>
      </c>
      <c r="N36" s="13">
        <f ca="1" t="shared" si="9"/>
        <v>20</v>
      </c>
      <c r="O36" s="5">
        <f ca="1" t="shared" si="3"/>
        <v>25</v>
      </c>
      <c r="P36" s="5">
        <f ca="1" t="shared" si="10"/>
        <v>200</v>
      </c>
      <c r="Q36" s="5">
        <f ca="1" t="shared" si="11"/>
        <v>50</v>
      </c>
      <c r="R36" s="9"/>
    </row>
    <row r="37" spans="4:18" ht="15.75" customHeight="1">
      <c r="D37" s="1"/>
      <c r="E37" s="5">
        <f ca="1">IF(C3&gt;8,9,"-")</f>
        <v>9</v>
      </c>
      <c r="F37" s="5">
        <f ca="1" t="shared" si="4"/>
        <v>4</v>
      </c>
      <c r="G37" s="5">
        <f ca="1" t="shared" si="5"/>
        <v>4</v>
      </c>
      <c r="H37" s="5">
        <f ca="1" t="shared" si="0"/>
        <v>500</v>
      </c>
      <c r="I37" s="5">
        <f ca="1" t="shared" si="1"/>
        <v>2</v>
      </c>
      <c r="J37" s="5">
        <f ca="1" t="shared" si="6"/>
        <v>3</v>
      </c>
      <c r="K37" s="5">
        <f ca="1" t="shared" si="7"/>
        <v>0</v>
      </c>
      <c r="L37" s="13">
        <f ca="1" t="shared" si="2"/>
        <v>5</v>
      </c>
      <c r="M37" s="13">
        <f ca="1" t="shared" si="8"/>
        <v>15</v>
      </c>
      <c r="N37" s="13">
        <f ca="1" t="shared" si="9"/>
        <v>15</v>
      </c>
      <c r="O37" s="5">
        <f ca="1" t="shared" si="3"/>
        <v>25</v>
      </c>
      <c r="P37" s="5">
        <f ca="1" t="shared" si="10"/>
        <v>175</v>
      </c>
      <c r="Q37" s="5">
        <f ca="1" t="shared" si="11"/>
        <v>75</v>
      </c>
      <c r="R37" s="9"/>
    </row>
    <row r="38" spans="4:18" ht="15.75" customHeight="1">
      <c r="D38" s="1"/>
      <c r="E38" s="5">
        <f ca="1">IF(C3&gt;9,10,"-")</f>
        <v>10</v>
      </c>
      <c r="F38" s="5">
        <f ca="1" t="shared" si="4"/>
        <v>5</v>
      </c>
      <c r="G38" s="5">
        <f ca="1" t="shared" si="5"/>
        <v>3</v>
      </c>
      <c r="H38" s="5">
        <f ca="1" t="shared" si="0"/>
        <v>500</v>
      </c>
      <c r="I38" s="5">
        <f ca="1" t="shared" si="1"/>
        <v>1</v>
      </c>
      <c r="J38" s="5">
        <f ca="1" t="shared" si="6"/>
        <v>0</v>
      </c>
      <c r="K38" s="5">
        <f ca="1" t="shared" si="7"/>
        <v>0</v>
      </c>
      <c r="L38" s="13">
        <f ca="1" t="shared" si="2"/>
        <v>5</v>
      </c>
      <c r="M38" s="13">
        <f ca="1" t="shared" si="8"/>
        <v>15</v>
      </c>
      <c r="N38" s="13">
        <f ca="1" t="shared" si="9"/>
        <v>10</v>
      </c>
      <c r="O38" s="5">
        <f ca="1" t="shared" si="3"/>
        <v>25</v>
      </c>
      <c r="P38" s="5">
        <f ca="1" t="shared" si="10"/>
        <v>250</v>
      </c>
      <c r="Q38" s="5">
        <f ca="1" t="shared" si="11"/>
        <v>50</v>
      </c>
      <c r="R38" s="9"/>
    </row>
    <row r="39" spans="4:18" ht="15.75" customHeight="1">
      <c r="D39" s="1"/>
      <c r="E39" s="5">
        <f ca="1">IF(C3&gt;10,11,"-")</f>
        <v>11</v>
      </c>
      <c r="F39" s="5">
        <f ca="1" t="shared" si="4"/>
        <v>5</v>
      </c>
      <c r="G39" s="5">
        <f ca="1" t="shared" si="5"/>
        <v>4</v>
      </c>
      <c r="H39" s="5">
        <f ca="1" t="shared" si="0"/>
        <v>500</v>
      </c>
      <c r="I39" s="5">
        <f ca="1" t="shared" si="1"/>
        <v>1</v>
      </c>
      <c r="J39" s="5">
        <f ca="1" t="shared" si="6"/>
        <v>0</v>
      </c>
      <c r="K39" s="5">
        <f ca="1" t="shared" si="7"/>
        <v>1</v>
      </c>
      <c r="L39" s="13">
        <f ca="1" t="shared" si="2"/>
        <v>16.666666666666668</v>
      </c>
      <c r="M39" s="13">
        <f ca="1" t="shared" si="8"/>
        <v>33.333333333333336</v>
      </c>
      <c r="N39" s="13">
        <f ca="1" t="shared" si="9"/>
        <v>66.66666666666667</v>
      </c>
      <c r="O39" s="5">
        <f ca="1" t="shared" si="3"/>
        <v>50</v>
      </c>
      <c r="P39" s="5">
        <f ca="1" t="shared" si="10"/>
        <v>500</v>
      </c>
      <c r="Q39" s="5">
        <f ca="1" t="shared" si="11"/>
        <v>100</v>
      </c>
      <c r="R39" s="9"/>
    </row>
    <row r="40" spans="4:18" ht="15.75" customHeight="1">
      <c r="D40" s="1"/>
      <c r="E40" s="5">
        <f ca="1">IF(C3&gt;11,12,"-")</f>
        <v>12</v>
      </c>
      <c r="F40" s="5">
        <f ca="1" t="shared" si="4"/>
        <v>3</v>
      </c>
      <c r="G40" s="5">
        <f ca="1" t="shared" si="5"/>
        <v>4</v>
      </c>
      <c r="H40" s="5">
        <f ca="1" t="shared" si="0"/>
        <v>500</v>
      </c>
      <c r="I40" s="5">
        <f ca="1" t="shared" si="1"/>
        <v>3</v>
      </c>
      <c r="J40" s="5">
        <f ca="1" t="shared" si="6"/>
        <v>4</v>
      </c>
      <c r="K40" s="5">
        <f ca="1" t="shared" si="7"/>
        <v>0</v>
      </c>
      <c r="L40" s="13">
        <f ca="1" t="shared" si="2"/>
        <v>5</v>
      </c>
      <c r="M40" s="13">
        <f ca="1" t="shared" si="8"/>
        <v>10</v>
      </c>
      <c r="N40" s="13">
        <f ca="1" t="shared" si="9"/>
        <v>10</v>
      </c>
      <c r="O40" s="5">
        <f ca="1" t="shared" si="3"/>
        <v>25</v>
      </c>
      <c r="P40" s="5">
        <f ca="1" t="shared" si="10"/>
        <v>200</v>
      </c>
      <c r="Q40" s="5">
        <f ca="1" t="shared" si="11"/>
        <v>75</v>
      </c>
      <c r="R40" s="9"/>
    </row>
    <row r="41" spans="4:18" ht="15.75" customHeight="1">
      <c r="D41" s="1"/>
      <c r="E41" s="5">
        <f ca="1">IF(C3&gt;12,13,"-")</f>
        <v>13</v>
      </c>
      <c r="F41" s="5">
        <f ca="1" t="shared" si="4"/>
        <v>5</v>
      </c>
      <c r="G41" s="5">
        <f ca="1" t="shared" si="5"/>
        <v>3</v>
      </c>
      <c r="H41" s="5">
        <f ca="1" t="shared" si="0"/>
        <v>500</v>
      </c>
      <c r="I41" s="5">
        <f ca="1" t="shared" si="1"/>
        <v>1</v>
      </c>
      <c r="J41" s="5">
        <f ca="1" t="shared" si="6"/>
        <v>0</v>
      </c>
      <c r="K41" s="5">
        <f ca="1" t="shared" si="7"/>
        <v>0</v>
      </c>
      <c r="L41" s="13">
        <f ca="1" t="shared" si="2"/>
        <v>5</v>
      </c>
      <c r="M41" s="13">
        <f ca="1" t="shared" si="8"/>
        <v>10</v>
      </c>
      <c r="N41" s="13">
        <f ca="1" t="shared" si="9"/>
        <v>10</v>
      </c>
      <c r="O41" s="5">
        <f ca="1" t="shared" si="3"/>
        <v>25</v>
      </c>
      <c r="P41" s="5">
        <f ca="1" t="shared" si="10"/>
        <v>150</v>
      </c>
      <c r="Q41" s="5">
        <f ca="1" t="shared" si="11"/>
        <v>75</v>
      </c>
      <c r="R41" s="9"/>
    </row>
    <row r="42" spans="4:18" ht="15.75" customHeight="1">
      <c r="D42" s="1"/>
      <c r="E42" s="5">
        <f ca="1">IF(C3&gt;13,14,"-")</f>
        <v>14</v>
      </c>
      <c r="F42" s="5">
        <f ca="1" t="shared" si="4"/>
        <v>4</v>
      </c>
      <c r="G42" s="5">
        <f ca="1" t="shared" si="5"/>
        <v>4</v>
      </c>
      <c r="H42" s="5">
        <f ca="1" t="shared" si="0"/>
        <v>500</v>
      </c>
      <c r="I42" s="5">
        <f ca="1" t="shared" si="1"/>
        <v>2</v>
      </c>
      <c r="J42" s="5">
        <f ca="1" t="shared" si="6"/>
        <v>3</v>
      </c>
      <c r="K42" s="5">
        <f ca="1" t="shared" si="7"/>
        <v>0</v>
      </c>
      <c r="L42" s="13">
        <f ca="1" t="shared" si="2"/>
        <v>5</v>
      </c>
      <c r="M42" s="13">
        <f ca="1" t="shared" si="8"/>
        <v>10</v>
      </c>
      <c r="N42" s="13">
        <f ca="1" t="shared" si="9"/>
        <v>15</v>
      </c>
      <c r="O42" s="5">
        <f ca="1" t="shared" si="3"/>
        <v>25</v>
      </c>
      <c r="P42" s="5">
        <f ca="1" t="shared" si="10"/>
        <v>250</v>
      </c>
      <c r="Q42" s="5">
        <f ca="1" t="shared" si="11"/>
        <v>75</v>
      </c>
      <c r="R42" s="9"/>
    </row>
    <row r="43" spans="4:18" ht="15.75" customHeight="1">
      <c r="D43" s="1"/>
      <c r="E43" s="5">
        <f ca="1">IF(C3&gt;14,15,"-")</f>
        <v>15</v>
      </c>
      <c r="F43" s="5">
        <f ca="1" t="shared" si="4"/>
        <v>3</v>
      </c>
      <c r="G43" s="5">
        <f ca="1" t="shared" si="5"/>
        <v>3</v>
      </c>
      <c r="H43" s="5">
        <f ca="1" t="shared" si="0"/>
        <v>500</v>
      </c>
      <c r="I43" s="5">
        <f ca="1" t="shared" si="1"/>
        <v>2</v>
      </c>
      <c r="J43" s="5">
        <f ca="1" t="shared" si="6"/>
        <v>3</v>
      </c>
      <c r="K43" s="5">
        <f ca="1" t="shared" si="7"/>
        <v>0</v>
      </c>
      <c r="L43" s="13">
        <f ca="1" t="shared" si="2"/>
        <v>5</v>
      </c>
      <c r="M43" s="13">
        <f ca="1" t="shared" si="8"/>
        <v>10</v>
      </c>
      <c r="N43" s="13">
        <f ca="1" t="shared" si="9"/>
        <v>15</v>
      </c>
      <c r="O43" s="5">
        <f ca="1" t="shared" si="3"/>
        <v>25</v>
      </c>
      <c r="P43" s="5">
        <f ca="1" t="shared" si="10"/>
        <v>175</v>
      </c>
      <c r="Q43" s="5">
        <f ca="1" t="shared" si="11"/>
        <v>75</v>
      </c>
      <c r="R43" s="9"/>
    </row>
    <row r="44" spans="4:18" ht="15.75" customHeight="1">
      <c r="D44" s="30"/>
      <c r="E44" s="5">
        <f ca="1">IF(C3&gt;15,16,"-")</f>
        <v>16</v>
      </c>
      <c r="F44" s="5">
        <f ca="1" t="shared" si="4"/>
        <v>5</v>
      </c>
      <c r="G44" s="5">
        <f ca="1" t="shared" si="5"/>
        <v>4</v>
      </c>
      <c r="H44" s="5">
        <f ca="1" t="shared" si="0"/>
        <v>500</v>
      </c>
      <c r="I44" s="5">
        <f ca="1" t="shared" si="1"/>
        <v>3</v>
      </c>
      <c r="J44" s="5">
        <f ca="1" t="shared" si="6"/>
        <v>4</v>
      </c>
      <c r="K44" s="5">
        <f ca="1" t="shared" si="7"/>
        <v>0</v>
      </c>
      <c r="L44" s="13">
        <f ca="1" t="shared" si="2"/>
        <v>5</v>
      </c>
      <c r="M44" s="13">
        <f ca="1" t="shared" si="8"/>
        <v>10</v>
      </c>
      <c r="N44" s="13">
        <f ca="1" t="shared" si="9"/>
        <v>20</v>
      </c>
      <c r="O44" s="5">
        <f ca="1" t="shared" si="3"/>
        <v>25</v>
      </c>
      <c r="P44" s="5">
        <f ca="1" t="shared" si="10"/>
        <v>150</v>
      </c>
      <c r="Q44" s="5">
        <f ca="1" t="shared" si="11"/>
        <v>75</v>
      </c>
      <c r="R44" s="9"/>
    </row>
    <row r="45" spans="5:18" ht="15.75" customHeight="1">
      <c r="E45" s="5">
        <f ca="1">IF(C3&gt;16,17,"-")</f>
        <v>17</v>
      </c>
      <c r="F45" s="5">
        <f ca="1" t="shared" si="4"/>
        <v>4</v>
      </c>
      <c r="G45" s="5">
        <f ca="1" t="shared" si="5"/>
        <v>4</v>
      </c>
      <c r="H45" s="5">
        <f ca="1" t="shared" si="0"/>
        <v>500</v>
      </c>
      <c r="I45" s="5">
        <f ca="1" t="shared" si="1"/>
        <v>2</v>
      </c>
      <c r="J45" s="5">
        <f ca="1" t="shared" si="6"/>
        <v>3</v>
      </c>
      <c r="K45" s="5">
        <f ca="1" t="shared" si="7"/>
        <v>0</v>
      </c>
      <c r="L45" s="13">
        <f ca="1" t="shared" si="2"/>
        <v>5</v>
      </c>
      <c r="M45" s="13">
        <f ca="1" t="shared" si="8"/>
        <v>10</v>
      </c>
      <c r="N45" s="13">
        <f ca="1" t="shared" si="9"/>
        <v>15</v>
      </c>
      <c r="O45" s="5">
        <f ca="1" t="shared" si="3"/>
        <v>25</v>
      </c>
      <c r="P45" s="5">
        <f ca="1" t="shared" si="10"/>
        <v>225</v>
      </c>
      <c r="Q45" s="5">
        <f ca="1" t="shared" si="11"/>
        <v>50</v>
      </c>
      <c r="R45" s="9"/>
    </row>
    <row r="46" spans="5:18" ht="15.75" customHeight="1">
      <c r="E46" s="5">
        <f ca="1">IF(C3&gt;17,18,"-")</f>
        <v>18</v>
      </c>
      <c r="F46" s="5">
        <f ca="1" t="shared" si="4"/>
        <v>4</v>
      </c>
      <c r="G46" s="5">
        <f ca="1" t="shared" si="5"/>
        <v>4</v>
      </c>
      <c r="H46" s="5">
        <f ca="1" t="shared" si="0"/>
        <v>500</v>
      </c>
      <c r="I46" s="5">
        <f ca="1" t="shared" si="1"/>
        <v>3</v>
      </c>
      <c r="J46" s="5">
        <f ca="1" t="shared" si="6"/>
        <v>3</v>
      </c>
      <c r="K46" s="5">
        <f ca="1" t="shared" si="7"/>
        <v>0</v>
      </c>
      <c r="L46" s="13">
        <f ca="1" t="shared" si="2"/>
        <v>5</v>
      </c>
      <c r="M46" s="13">
        <f ca="1" t="shared" si="8"/>
        <v>15</v>
      </c>
      <c r="N46" s="13">
        <f ca="1" t="shared" si="9"/>
        <v>20</v>
      </c>
      <c r="O46" s="5">
        <f ca="1" t="shared" si="3"/>
        <v>25</v>
      </c>
      <c r="P46" s="5">
        <f ca="1" t="shared" si="10"/>
        <v>250</v>
      </c>
      <c r="Q46" s="5">
        <f ca="1" t="shared" si="11"/>
        <v>75</v>
      </c>
      <c r="R46" s="9"/>
    </row>
    <row r="47" spans="5:18" ht="15.75" customHeight="1">
      <c r="E47" s="5">
        <f ca="1">IF(C3&gt;18,19,"-")</f>
        <v>19</v>
      </c>
      <c r="F47" s="5">
        <f ca="1" t="shared" si="4"/>
        <v>3</v>
      </c>
      <c r="G47" s="5">
        <f ca="1" t="shared" si="5"/>
        <v>4</v>
      </c>
      <c r="H47" s="5">
        <f ca="1" t="shared" si="0"/>
        <v>500</v>
      </c>
      <c r="I47" s="5">
        <f ca="1" t="shared" si="1"/>
        <v>2</v>
      </c>
      <c r="J47" s="5">
        <f ca="1" t="shared" si="6"/>
        <v>3</v>
      </c>
      <c r="K47" s="5">
        <f ca="1" t="shared" si="7"/>
        <v>0</v>
      </c>
      <c r="L47" s="13">
        <f ca="1" t="shared" si="2"/>
        <v>5</v>
      </c>
      <c r="M47" s="13">
        <f ca="1" t="shared" si="8"/>
        <v>15</v>
      </c>
      <c r="N47" s="13">
        <f ca="1" t="shared" si="9"/>
        <v>20</v>
      </c>
      <c r="O47" s="5">
        <f ca="1" t="shared" si="3"/>
        <v>25</v>
      </c>
      <c r="P47" s="5">
        <f ca="1" t="shared" si="10"/>
        <v>200</v>
      </c>
      <c r="Q47" s="5">
        <f ca="1" t="shared" si="11"/>
        <v>50</v>
      </c>
      <c r="R47" s="9"/>
    </row>
    <row r="48" spans="5:18" ht="15.75" customHeight="1">
      <c r="E48" s="5">
        <f ca="1">IF(C3&gt;19,20,"-")</f>
        <v>20</v>
      </c>
      <c r="F48" s="5">
        <f ca="1" t="shared" si="4"/>
        <v>3</v>
      </c>
      <c r="G48" s="5">
        <f ca="1" t="shared" si="5"/>
        <v>5</v>
      </c>
      <c r="H48" s="5">
        <f ca="1" t="shared" si="0"/>
        <v>500</v>
      </c>
      <c r="I48" s="5">
        <f ca="1" t="shared" si="1"/>
        <v>3</v>
      </c>
      <c r="J48" s="5">
        <f ca="1" t="shared" si="6"/>
        <v>3</v>
      </c>
      <c r="K48" s="5">
        <f ca="1" t="shared" si="7"/>
        <v>0</v>
      </c>
      <c r="L48" s="13">
        <f ca="1" t="shared" si="2"/>
        <v>5</v>
      </c>
      <c r="M48" s="13">
        <f ca="1" t="shared" si="8"/>
        <v>15</v>
      </c>
      <c r="N48" s="13">
        <f ca="1" t="shared" si="9"/>
        <v>15</v>
      </c>
      <c r="O48" s="5">
        <f ca="1" t="shared" si="3"/>
        <v>25</v>
      </c>
      <c r="P48" s="5">
        <f ca="1" t="shared" si="10"/>
        <v>150</v>
      </c>
      <c r="Q48" s="5">
        <f ca="1" t="shared" si="11"/>
        <v>75</v>
      </c>
      <c r="R48" s="9"/>
    </row>
    <row r="49" spans="5:18" ht="15.75" customHeight="1">
      <c r="E49" s="5">
        <f ca="1">IF(C3&gt;20,21,"-")</f>
        <v>21</v>
      </c>
      <c r="F49" s="5">
        <f ca="1" t="shared" si="4"/>
        <v>3</v>
      </c>
      <c r="G49" s="5">
        <f ca="1" t="shared" si="5"/>
        <v>4</v>
      </c>
      <c r="H49" s="5">
        <f ca="1" t="shared" si="0"/>
        <v>500</v>
      </c>
      <c r="I49" s="5">
        <f ca="1" t="shared" si="1"/>
        <v>2</v>
      </c>
      <c r="J49" s="5">
        <f ca="1" t="shared" si="6"/>
        <v>3</v>
      </c>
      <c r="K49" s="5">
        <f ca="1" t="shared" si="7"/>
        <v>0</v>
      </c>
      <c r="L49" s="13">
        <f ca="1" t="shared" si="2"/>
        <v>5</v>
      </c>
      <c r="M49" s="13">
        <f ca="1" t="shared" si="8"/>
        <v>10</v>
      </c>
      <c r="N49" s="13">
        <f ca="1" t="shared" si="9"/>
        <v>10</v>
      </c>
      <c r="O49" s="5">
        <f ca="1" t="shared" si="3"/>
        <v>25</v>
      </c>
      <c r="P49" s="5">
        <f ca="1" t="shared" si="10"/>
        <v>150</v>
      </c>
      <c r="Q49" s="5">
        <f ca="1" t="shared" si="11"/>
        <v>75</v>
      </c>
      <c r="R49" s="9"/>
    </row>
    <row r="50" spans="5:18" ht="15.75" customHeight="1">
      <c r="E50" s="5">
        <f ca="1">IF(C3&gt;21,22,"-")</f>
        <v>22</v>
      </c>
      <c r="F50" s="5">
        <f ca="1" t="shared" si="4"/>
        <v>3</v>
      </c>
      <c r="G50" s="5">
        <f ca="1" t="shared" si="5"/>
        <v>3</v>
      </c>
      <c r="H50" s="5">
        <f ca="1" t="shared" si="0"/>
        <v>500</v>
      </c>
      <c r="I50" s="5">
        <f ca="1" t="shared" si="1"/>
        <v>3</v>
      </c>
      <c r="J50" s="5">
        <f ca="1" t="shared" si="6"/>
        <v>4</v>
      </c>
      <c r="K50" s="5">
        <f ca="1" t="shared" si="7"/>
        <v>0</v>
      </c>
      <c r="L50" s="13">
        <f ca="1" t="shared" si="2"/>
        <v>5</v>
      </c>
      <c r="M50" s="13">
        <f ca="1" t="shared" si="8"/>
        <v>15</v>
      </c>
      <c r="N50" s="13">
        <f ca="1" t="shared" si="9"/>
        <v>20</v>
      </c>
      <c r="O50" s="5">
        <f ca="1" t="shared" si="3"/>
        <v>25</v>
      </c>
      <c r="P50" s="5">
        <f ca="1" t="shared" si="10"/>
        <v>150</v>
      </c>
      <c r="Q50" s="5">
        <f ca="1" t="shared" si="11"/>
        <v>50</v>
      </c>
      <c r="R50" s="9"/>
    </row>
    <row r="51" spans="5:18" ht="15.75" customHeight="1">
      <c r="E51" s="5">
        <f ca="1">IF(C3&gt;22,23,"-")</f>
        <v>23</v>
      </c>
      <c r="F51" s="5">
        <f ca="1" t="shared" si="4"/>
        <v>3</v>
      </c>
      <c r="G51" s="5">
        <f ca="1" t="shared" si="5"/>
        <v>5</v>
      </c>
      <c r="H51" s="5">
        <f ca="1" t="shared" si="0"/>
        <v>500</v>
      </c>
      <c r="I51" s="5">
        <f ca="1" t="shared" si="1"/>
        <v>1</v>
      </c>
      <c r="J51" s="5">
        <f ca="1" t="shared" si="6"/>
        <v>0</v>
      </c>
      <c r="K51" s="5">
        <f ca="1" t="shared" si="7"/>
        <v>1</v>
      </c>
      <c r="L51" s="13">
        <f ca="1" t="shared" si="2"/>
        <v>16.666666666666668</v>
      </c>
      <c r="M51" s="13">
        <f ca="1" t="shared" si="8"/>
        <v>33.333333333333336</v>
      </c>
      <c r="N51" s="13">
        <f ca="1" t="shared" si="9"/>
        <v>33.333333333333336</v>
      </c>
      <c r="O51" s="5">
        <f ca="1" t="shared" si="3"/>
        <v>50</v>
      </c>
      <c r="P51" s="5">
        <f ca="1" t="shared" si="10"/>
        <v>500</v>
      </c>
      <c r="Q51" s="5">
        <f ca="1" t="shared" si="11"/>
        <v>150</v>
      </c>
      <c r="R51" s="9"/>
    </row>
    <row r="52" spans="5:18" ht="15.75" customHeight="1">
      <c r="E52" s="5">
        <f ca="1">IF(C3&gt;23,24,"-")</f>
        <v>24</v>
      </c>
      <c r="F52" s="5">
        <f ca="1" t="shared" si="4"/>
        <v>4</v>
      </c>
      <c r="G52" s="5">
        <f ca="1" t="shared" si="5"/>
        <v>5</v>
      </c>
      <c r="H52" s="5">
        <f ca="1" t="shared" si="0"/>
        <v>500</v>
      </c>
      <c r="I52" s="5">
        <f ca="1" t="shared" si="1"/>
        <v>1</v>
      </c>
      <c r="J52" s="5">
        <f ca="1" t="shared" si="6"/>
        <v>0</v>
      </c>
      <c r="K52" s="5">
        <f ca="1" t="shared" si="7"/>
        <v>0</v>
      </c>
      <c r="L52" s="13">
        <f ca="1" t="shared" si="2"/>
        <v>5</v>
      </c>
      <c r="M52" s="13">
        <f ca="1" t="shared" si="8"/>
        <v>10</v>
      </c>
      <c r="N52" s="13">
        <f ca="1" t="shared" si="9"/>
        <v>20</v>
      </c>
      <c r="O52" s="5">
        <f ca="1" t="shared" si="3"/>
        <v>25</v>
      </c>
      <c r="P52" s="5">
        <f ca="1" t="shared" si="10"/>
        <v>175</v>
      </c>
      <c r="Q52" s="5">
        <f ca="1" t="shared" si="11"/>
        <v>50</v>
      </c>
      <c r="R52" s="9"/>
    </row>
    <row r="53" spans="4:18" ht="15.75" customHeight="1">
      <c r="D53" s="10"/>
      <c r="E53" s="5">
        <f ca="1">IF(C3&gt;24,25,"-")</f>
        <v>25</v>
      </c>
      <c r="F53" s="5">
        <f ca="1" t="shared" si="4"/>
        <v>5</v>
      </c>
      <c r="G53" s="5">
        <f ca="1" t="shared" si="5"/>
        <v>4</v>
      </c>
      <c r="H53" s="5">
        <f ca="1" t="shared" si="0"/>
        <v>500</v>
      </c>
      <c r="I53" s="5">
        <f ca="1" t="shared" si="1"/>
        <v>3</v>
      </c>
      <c r="J53" s="5">
        <f ca="1" t="shared" si="6"/>
        <v>3</v>
      </c>
      <c r="K53" s="5">
        <f ca="1" t="shared" si="7"/>
        <v>0</v>
      </c>
      <c r="L53" s="13">
        <f ca="1" t="shared" si="2"/>
        <v>5</v>
      </c>
      <c r="M53" s="13">
        <f ca="1" t="shared" si="8"/>
        <v>15</v>
      </c>
      <c r="N53" s="13">
        <f ca="1" t="shared" si="9"/>
        <v>10</v>
      </c>
      <c r="O53" s="5">
        <f ca="1" t="shared" si="3"/>
        <v>25</v>
      </c>
      <c r="P53" s="5">
        <f ca="1" t="shared" si="10"/>
        <v>225</v>
      </c>
      <c r="Q53" s="5">
        <f ca="1" t="shared" si="11"/>
        <v>75</v>
      </c>
      <c r="R53" s="9"/>
    </row>
    <row r="54" spans="5:18" ht="15.75" customHeight="1">
      <c r="E54" s="5" t="str">
        <f ca="1">IF(C3&gt;25,26,"-")</f>
        <v>-</v>
      </c>
      <c r="F54" s="5">
        <f ca="1" t="shared" si="4"/>
        <v>0</v>
      </c>
      <c r="G54" s="5">
        <f ca="1" t="shared" si="5"/>
        <v>0</v>
      </c>
      <c r="H54" s="5">
        <f ca="1" t="shared" si="0"/>
        <v>0</v>
      </c>
      <c r="I54" s="5" t="str">
        <f ca="1" t="shared" si="1"/>
        <v>-</v>
      </c>
      <c r="J54" s="5">
        <f ca="1" t="shared" si="6"/>
        <v>0</v>
      </c>
      <c r="K54" s="5">
        <f ca="1" t="shared" si="7"/>
        <v>0</v>
      </c>
      <c r="L54" s="13">
        <f ca="1" t="shared" si="2"/>
        <v>0</v>
      </c>
      <c r="M54" s="13">
        <f ca="1" t="shared" si="8"/>
        <v>0</v>
      </c>
      <c r="N54" s="13">
        <f ca="1" t="shared" si="9"/>
        <v>0</v>
      </c>
      <c r="O54" s="5">
        <f ca="1" t="shared" si="3"/>
        <v>0</v>
      </c>
      <c r="P54" s="5">
        <f ca="1" t="shared" si="10"/>
        <v>0</v>
      </c>
      <c r="Q54" s="5">
        <f ca="1" t="shared" si="11"/>
        <v>0</v>
      </c>
      <c r="R54" s="9"/>
    </row>
    <row r="55" spans="5:18" ht="15.75" customHeight="1">
      <c r="E55" s="5" t="str">
        <f ca="1">IF(C3&gt;26,27,"-")</f>
        <v>-</v>
      </c>
      <c r="F55" s="5">
        <f ca="1" t="shared" si="4"/>
        <v>0</v>
      </c>
      <c r="G55" s="5">
        <f ca="1" t="shared" si="5"/>
        <v>0</v>
      </c>
      <c r="H55" s="5">
        <f ca="1" t="shared" si="0"/>
        <v>0</v>
      </c>
      <c r="I55" s="5" t="str">
        <f ca="1" t="shared" si="1"/>
        <v>-</v>
      </c>
      <c r="J55" s="5">
        <f ca="1" t="shared" si="6"/>
        <v>0</v>
      </c>
      <c r="K55" s="5">
        <f ca="1" t="shared" si="7"/>
        <v>0</v>
      </c>
      <c r="L55" s="13">
        <f ca="1" t="shared" si="2"/>
        <v>0</v>
      </c>
      <c r="M55" s="13">
        <f ca="1" t="shared" si="8"/>
        <v>0</v>
      </c>
      <c r="N55" s="13">
        <f ca="1" t="shared" si="9"/>
        <v>0</v>
      </c>
      <c r="O55" s="5">
        <f ca="1" t="shared" si="3"/>
        <v>0</v>
      </c>
      <c r="P55" s="5">
        <f ca="1" t="shared" si="10"/>
        <v>0</v>
      </c>
      <c r="Q55" s="5">
        <f ca="1" t="shared" si="11"/>
        <v>0</v>
      </c>
      <c r="R55" s="9"/>
    </row>
    <row r="56" spans="5:18" ht="15.75" customHeight="1">
      <c r="E56" s="5" t="str">
        <f ca="1">IF(C3&gt;27,28,"-")</f>
        <v>-</v>
      </c>
      <c r="F56" s="5">
        <f ca="1" t="shared" si="4"/>
        <v>0</v>
      </c>
      <c r="G56" s="5">
        <f ca="1" t="shared" si="5"/>
        <v>0</v>
      </c>
      <c r="H56" s="5">
        <f ca="1" t="shared" si="0"/>
        <v>0</v>
      </c>
      <c r="I56" s="5" t="str">
        <f ca="1" t="shared" si="1"/>
        <v>-</v>
      </c>
      <c r="J56" s="5">
        <f ca="1" t="shared" si="6"/>
        <v>0</v>
      </c>
      <c r="K56" s="5">
        <f ca="1" t="shared" si="7"/>
        <v>0</v>
      </c>
      <c r="L56" s="13">
        <f ca="1" t="shared" si="2"/>
        <v>0</v>
      </c>
      <c r="M56" s="13">
        <f ca="1" t="shared" si="8"/>
        <v>0</v>
      </c>
      <c r="N56" s="13">
        <f ca="1" t="shared" si="9"/>
        <v>0</v>
      </c>
      <c r="O56" s="5">
        <f ca="1" t="shared" si="3"/>
        <v>0</v>
      </c>
      <c r="P56" s="5">
        <f ca="1" t="shared" si="10"/>
        <v>0</v>
      </c>
      <c r="Q56" s="5">
        <f ca="1" t="shared" si="11"/>
        <v>0</v>
      </c>
      <c r="R56" s="9"/>
    </row>
    <row r="57" spans="5:18" ht="15.75" customHeight="1">
      <c r="E57" s="5" t="str">
        <f ca="1">IF(C3&gt;28,29,"-")</f>
        <v>-</v>
      </c>
      <c r="F57" s="5">
        <f ca="1" t="shared" si="4"/>
        <v>0</v>
      </c>
      <c r="G57" s="5">
        <f ca="1" t="shared" si="5"/>
        <v>0</v>
      </c>
      <c r="H57" s="5">
        <f ca="1" t="shared" si="0"/>
        <v>0</v>
      </c>
      <c r="I57" s="5" t="str">
        <f ca="1" t="shared" si="1"/>
        <v>-</v>
      </c>
      <c r="J57" s="5">
        <f ca="1" t="shared" si="6"/>
        <v>0</v>
      </c>
      <c r="K57" s="5">
        <f ca="1" t="shared" si="7"/>
        <v>0</v>
      </c>
      <c r="L57" s="13">
        <f ca="1" t="shared" si="2"/>
        <v>0</v>
      </c>
      <c r="M57" s="13">
        <f ca="1" t="shared" si="8"/>
        <v>0</v>
      </c>
      <c r="N57" s="13">
        <f ca="1" t="shared" si="9"/>
        <v>0</v>
      </c>
      <c r="O57" s="5">
        <f ca="1" t="shared" si="3"/>
        <v>0</v>
      </c>
      <c r="P57" s="5">
        <f ca="1" t="shared" si="10"/>
        <v>0</v>
      </c>
      <c r="Q57" s="5">
        <f ca="1" t="shared" si="11"/>
        <v>0</v>
      </c>
      <c r="R57" s="9"/>
    </row>
    <row r="58" spans="5:18" ht="15.75" customHeight="1">
      <c r="E58" s="5" t="str">
        <f ca="1">IF(C3&gt;29,30,"-")</f>
        <v>-</v>
      </c>
      <c r="F58" s="5">
        <f ca="1" t="shared" si="4"/>
        <v>0</v>
      </c>
      <c r="G58" s="5">
        <f ca="1" t="shared" si="5"/>
        <v>0</v>
      </c>
      <c r="H58" s="5">
        <f ca="1" t="shared" si="0"/>
        <v>0</v>
      </c>
      <c r="I58" s="5" t="str">
        <f ca="1" t="shared" si="1"/>
        <v>-</v>
      </c>
      <c r="J58" s="5">
        <f ca="1" t="shared" si="6"/>
        <v>0</v>
      </c>
      <c r="K58" s="5">
        <f ca="1" t="shared" si="7"/>
        <v>0</v>
      </c>
      <c r="L58" s="13">
        <f ca="1" t="shared" si="2"/>
        <v>0</v>
      </c>
      <c r="M58" s="13">
        <f ca="1" t="shared" si="8"/>
        <v>0</v>
      </c>
      <c r="N58" s="13">
        <f ca="1" t="shared" si="9"/>
        <v>0</v>
      </c>
      <c r="O58" s="5">
        <f ca="1" t="shared" si="3"/>
        <v>0</v>
      </c>
      <c r="P58" s="5">
        <f ca="1" t="shared" si="10"/>
        <v>0</v>
      </c>
      <c r="Q58" s="5">
        <f ca="1" t="shared" si="11"/>
        <v>0</v>
      </c>
      <c r="R58" s="9"/>
    </row>
    <row r="59" spans="5:18" ht="15.75" customHeight="1">
      <c r="E59" s="5" t="str">
        <f ca="1">IF(C3&gt;30,31,"-")</f>
        <v>-</v>
      </c>
      <c r="F59" s="5">
        <f ca="1" t="shared" si="4"/>
        <v>0</v>
      </c>
      <c r="G59" s="5">
        <f ca="1" t="shared" si="5"/>
        <v>0</v>
      </c>
      <c r="H59" s="5">
        <f ca="1" t="shared" si="0"/>
        <v>0</v>
      </c>
      <c r="I59" s="5" t="str">
        <f ca="1" t="shared" si="1"/>
        <v>-</v>
      </c>
      <c r="J59" s="5">
        <f ca="1" t="shared" si="6"/>
        <v>0</v>
      </c>
      <c r="K59" s="5">
        <f ca="1" t="shared" si="7"/>
        <v>0</v>
      </c>
      <c r="L59" s="13">
        <f ca="1" t="shared" si="2"/>
        <v>0</v>
      </c>
      <c r="M59" s="13">
        <f ca="1" t="shared" si="8"/>
        <v>0</v>
      </c>
      <c r="N59" s="13">
        <f ca="1" t="shared" si="9"/>
        <v>0</v>
      </c>
      <c r="O59" s="5">
        <f ca="1" t="shared" si="3"/>
        <v>0</v>
      </c>
      <c r="P59" s="5">
        <f ca="1" t="shared" si="10"/>
        <v>0</v>
      </c>
      <c r="Q59" s="5">
        <f ca="1" t="shared" si="11"/>
        <v>0</v>
      </c>
      <c r="R59" s="9"/>
    </row>
    <row r="60" spans="5:18" ht="15.75" customHeight="1">
      <c r="E60" s="5" t="str">
        <f ca="1">IF(C3&gt;31,32,"-")</f>
        <v>-</v>
      </c>
      <c r="F60" s="5">
        <f ca="1" t="shared" si="4"/>
        <v>0</v>
      </c>
      <c r="G60" s="5">
        <f ca="1" t="shared" si="5"/>
        <v>0</v>
      </c>
      <c r="H60" s="5">
        <f ca="1" t="shared" si="0"/>
        <v>0</v>
      </c>
      <c r="I60" s="5" t="str">
        <f ca="1" t="shared" si="1"/>
        <v>-</v>
      </c>
      <c r="J60" s="5">
        <f ca="1" t="shared" si="6"/>
        <v>0</v>
      </c>
      <c r="K60" s="5">
        <f ca="1" t="shared" si="7"/>
        <v>0</v>
      </c>
      <c r="L60" s="13">
        <f ca="1" t="shared" si="2"/>
        <v>0</v>
      </c>
      <c r="M60" s="13">
        <f ca="1" t="shared" si="8"/>
        <v>0</v>
      </c>
      <c r="N60" s="13">
        <f ca="1" t="shared" si="9"/>
        <v>0</v>
      </c>
      <c r="O60" s="5">
        <f ca="1" t="shared" si="3"/>
        <v>0</v>
      </c>
      <c r="P60" s="5">
        <f ca="1" t="shared" si="10"/>
        <v>0</v>
      </c>
      <c r="Q60" s="5">
        <f ca="1" t="shared" si="11"/>
        <v>0</v>
      </c>
      <c r="R60" s="9"/>
    </row>
    <row r="61" spans="5:18" ht="15.75" customHeight="1">
      <c r="E61" s="5" t="str">
        <f ca="1">IF(C3&gt;32,33,"-")</f>
        <v>-</v>
      </c>
      <c r="F61" s="5">
        <f ca="1" t="shared" si="4"/>
        <v>0</v>
      </c>
      <c r="G61" s="5">
        <f ca="1" t="shared" si="5"/>
        <v>0</v>
      </c>
      <c r="H61" s="5">
        <f ca="1" t="shared" si="0"/>
        <v>0</v>
      </c>
      <c r="I61" s="5" t="str">
        <f ca="1" t="shared" si="1"/>
        <v>-</v>
      </c>
      <c r="J61" s="5">
        <f ca="1" t="shared" si="6"/>
        <v>0</v>
      </c>
      <c r="K61" s="5">
        <f ca="1" t="shared" si="7"/>
        <v>0</v>
      </c>
      <c r="L61" s="13">
        <f ca="1" t="shared" si="2"/>
        <v>0</v>
      </c>
      <c r="M61" s="13">
        <f ca="1" t="shared" si="8"/>
        <v>0</v>
      </c>
      <c r="N61" s="13">
        <f ca="1" t="shared" si="9"/>
        <v>0</v>
      </c>
      <c r="O61" s="5">
        <f ca="1" t="shared" si="3"/>
        <v>0</v>
      </c>
      <c r="P61" s="5">
        <f ca="1" t="shared" si="10"/>
        <v>0</v>
      </c>
      <c r="Q61" s="5">
        <f ca="1" t="shared" si="11"/>
        <v>0</v>
      </c>
      <c r="R61" s="9"/>
    </row>
    <row r="62" spans="5:18" ht="15.75" customHeight="1">
      <c r="E62" s="5" t="str">
        <f ca="1">IF(C3&gt;33,34,"-")</f>
        <v>-</v>
      </c>
      <c r="F62" s="5">
        <f ca="1" t="shared" si="4"/>
        <v>0</v>
      </c>
      <c r="G62" s="5">
        <f ca="1" t="shared" si="5"/>
        <v>0</v>
      </c>
      <c r="H62" s="5">
        <f ca="1" t="shared" si="0"/>
        <v>0</v>
      </c>
      <c r="I62" s="5" t="str">
        <f ca="1" t="shared" si="1"/>
        <v>-</v>
      </c>
      <c r="J62" s="5">
        <f ca="1" t="shared" si="6"/>
        <v>0</v>
      </c>
      <c r="K62" s="5">
        <f ca="1" t="shared" si="7"/>
        <v>0</v>
      </c>
      <c r="L62" s="13">
        <f ca="1" t="shared" si="2"/>
        <v>0</v>
      </c>
      <c r="M62" s="13">
        <f ca="1" t="shared" si="8"/>
        <v>0</v>
      </c>
      <c r="N62" s="13">
        <f ca="1" t="shared" si="9"/>
        <v>0</v>
      </c>
      <c r="O62" s="5">
        <f ca="1" t="shared" si="3"/>
        <v>0</v>
      </c>
      <c r="P62" s="5">
        <f ca="1" t="shared" si="10"/>
        <v>0</v>
      </c>
      <c r="Q62" s="5">
        <f ca="1" t="shared" si="11"/>
        <v>0</v>
      </c>
      <c r="R62" s="9"/>
    </row>
    <row r="63" spans="5:18" ht="15.75" customHeight="1">
      <c r="E63" s="5" t="str">
        <f ca="1">IF(C3&gt;34,35,"-")</f>
        <v>-</v>
      </c>
      <c r="F63" s="5">
        <f ca="1" t="shared" si="4"/>
        <v>0</v>
      </c>
      <c r="G63" s="5">
        <f ca="1" t="shared" si="5"/>
        <v>0</v>
      </c>
      <c r="H63" s="5">
        <f ca="1" t="shared" si="0"/>
        <v>0</v>
      </c>
      <c r="I63" s="5" t="str">
        <f ca="1" t="shared" si="1"/>
        <v>-</v>
      </c>
      <c r="J63" s="5">
        <f ca="1" t="shared" si="6"/>
        <v>0</v>
      </c>
      <c r="K63" s="5">
        <f ca="1" t="shared" si="7"/>
        <v>0</v>
      </c>
      <c r="L63" s="13">
        <f ca="1" t="shared" si="2"/>
        <v>0</v>
      </c>
      <c r="M63" s="13">
        <f ca="1" t="shared" si="8"/>
        <v>0</v>
      </c>
      <c r="N63" s="13">
        <f ca="1" t="shared" si="9"/>
        <v>0</v>
      </c>
      <c r="O63" s="5">
        <f ca="1" t="shared" si="3"/>
        <v>0</v>
      </c>
      <c r="P63" s="5">
        <f ca="1" t="shared" si="10"/>
        <v>0</v>
      </c>
      <c r="Q63" s="5">
        <f ca="1" t="shared" si="11"/>
        <v>0</v>
      </c>
      <c r="R63" s="9"/>
    </row>
    <row r="65" spans="5:18" ht="15.75" customHeight="1" thickBot="1">
      <c r="E65" s="10"/>
      <c r="F65" s="10"/>
      <c r="G65" s="10"/>
      <c r="H65" s="12"/>
      <c r="I65" s="10"/>
      <c r="J65" s="10"/>
      <c r="K65" s="10"/>
      <c r="L65" s="45"/>
      <c r="M65" s="45"/>
      <c r="N65" s="45"/>
      <c r="O65" s="10"/>
      <c r="P65" s="10"/>
      <c r="Q65" s="10"/>
      <c r="R65" s="10"/>
    </row>
    <row r="66" spans="5:14" ht="15.75" customHeight="1" thickBot="1">
      <c r="E66" s="120" t="s">
        <v>24</v>
      </c>
      <c r="F66" s="121">
        <f ca="1">C4</f>
        <v>12</v>
      </c>
      <c r="K66" s="11"/>
      <c r="L66" s="11"/>
      <c r="M66" s="11"/>
      <c r="N66" s="11"/>
    </row>
    <row r="68" spans="5:17" ht="15.75" customHeight="1">
      <c r="E68" s="114" t="s">
        <v>25</v>
      </c>
      <c r="F68" s="114" t="s">
        <v>65</v>
      </c>
      <c r="G68" s="114" t="s">
        <v>66</v>
      </c>
      <c r="H68" s="114" t="s">
        <v>10</v>
      </c>
      <c r="I68" s="114" t="s">
        <v>21</v>
      </c>
      <c r="J68" s="114" t="s">
        <v>67</v>
      </c>
      <c r="K68" s="114" t="s">
        <v>33</v>
      </c>
      <c r="L68" s="114" t="s">
        <v>23</v>
      </c>
      <c r="M68" s="114" t="s">
        <v>68</v>
      </c>
      <c r="N68" s="114" t="s">
        <v>69</v>
      </c>
      <c r="O68" s="114" t="s">
        <v>13</v>
      </c>
      <c r="P68" s="114" t="s">
        <v>79</v>
      </c>
      <c r="Q68" s="114" t="s">
        <v>80</v>
      </c>
    </row>
    <row r="69" spans="5:17" ht="15.75" customHeight="1">
      <c r="E69" s="5">
        <f ca="1">IF(C4&gt;0,1,"-")</f>
        <v>1</v>
      </c>
      <c r="F69" s="5">
        <f ca="1">IF(E69&lt;&gt;"-",RANDBETWEEN($H$16,$I$16),0)</f>
        <v>4</v>
      </c>
      <c r="G69" s="5">
        <f ca="1">IF(E69&lt;&gt;"-",RANDBETWEEN($H$17,$I$17),0)</f>
        <v>3</v>
      </c>
      <c r="H69" s="5">
        <f aca="true" t="shared" si="12" ref="H69:H103">IF(E69&lt;&gt;"-",500,0)</f>
        <v>500</v>
      </c>
      <c r="I69" s="5">
        <f aca="true" t="shared" si="13" ref="I69:I103">IF(H69&gt;0,RANDBETWEEN(1,3),"-")</f>
        <v>3</v>
      </c>
      <c r="J69" s="5">
        <f ca="1">IF(I69=2,RANDBETWEEN($H$18,$I$18),IF(I69=3,RANDBETWEEN($H$18,$I$18),0))</f>
        <v>4</v>
      </c>
      <c r="K69" s="5">
        <f ca="1">IF(I69=1,RANDBETWEEN(0,1),0)</f>
        <v>0</v>
      </c>
      <c r="L69" s="13">
        <f aca="true" t="shared" si="14" ref="L69:L103">IF(K69=0,H69/100,H69/30)</f>
        <v>5</v>
      </c>
      <c r="M69" s="13">
        <f ca="1">L69*(RANDBETWEEN($H$20,$I$20))</f>
        <v>15</v>
      </c>
      <c r="N69" s="13">
        <f ca="1">L69*(RANDBETWEEN($H$21,$I$21))</f>
        <v>20</v>
      </c>
      <c r="O69" s="5">
        <f aca="true" t="shared" si="15" ref="O69:O103">IF(K69=0,H69/20,H69/10)</f>
        <v>25</v>
      </c>
      <c r="P69" s="5">
        <f ca="1">O69*RANDBETWEEN($H$22,$I$22)</f>
        <v>225</v>
      </c>
      <c r="Q69" s="5">
        <f ca="1">O69*RANDBETWEEN($H$23,$I$23)</f>
        <v>75</v>
      </c>
    </row>
    <row r="70" spans="5:17" ht="15.75" customHeight="1">
      <c r="E70" s="5">
        <f ca="1">IF(C4&gt;1,2,"-")</f>
        <v>2</v>
      </c>
      <c r="F70" s="5">
        <f aca="true" t="shared" si="16" ref="F70:F103">IF(E70&lt;&gt;"-",RANDBETWEEN($H$16,$I$16),0)</f>
        <v>3</v>
      </c>
      <c r="G70" s="5">
        <f aca="true" t="shared" si="17" ref="G70:G103">IF(E70&lt;&gt;"-",RANDBETWEEN($H$17,$I$17),0)</f>
        <v>4</v>
      </c>
      <c r="H70" s="5">
        <f ca="1" t="shared" si="12"/>
        <v>500</v>
      </c>
      <c r="I70" s="5">
        <f ca="1" t="shared" si="13"/>
        <v>3</v>
      </c>
      <c r="J70" s="5">
        <f aca="true" t="shared" si="18" ref="J70:J103">IF(I70=2,RANDBETWEEN($H$18,$I$18),IF(I70=3,RANDBETWEEN($H$18,$I$18),0))</f>
        <v>3</v>
      </c>
      <c r="K70" s="5">
        <f aca="true" t="shared" si="19" ref="K70:K103">IF(I70=1,RANDBETWEEN(0,1),0)</f>
        <v>0</v>
      </c>
      <c r="L70" s="13">
        <f ca="1" t="shared" si="14"/>
        <v>5</v>
      </c>
      <c r="M70" s="13">
        <f aca="true" t="shared" si="20" ref="M70:M103">L70*(RANDBETWEEN($H$20,$I$20))</f>
        <v>10</v>
      </c>
      <c r="N70" s="13">
        <f aca="true" t="shared" si="21" ref="N70:N103">L70*(RANDBETWEEN($H$21,$I$21))</f>
        <v>15</v>
      </c>
      <c r="O70" s="5">
        <f ca="1" t="shared" si="15"/>
        <v>25</v>
      </c>
      <c r="P70" s="5">
        <f aca="true" t="shared" si="22" ref="P70:P103">O70*RANDBETWEEN($H$22,$I$22)</f>
        <v>175</v>
      </c>
      <c r="Q70" s="5">
        <f aca="true" t="shared" si="23" ref="Q70:Q103">O70*RANDBETWEEN($H$23,$I$23)</f>
        <v>50</v>
      </c>
    </row>
    <row r="71" spans="5:17" ht="15.75" customHeight="1">
      <c r="E71" s="5">
        <f ca="1">IF(C4&gt;2,3,"-")</f>
        <v>3</v>
      </c>
      <c r="F71" s="5">
        <f ca="1" t="shared" si="16"/>
        <v>5</v>
      </c>
      <c r="G71" s="5">
        <f ca="1" t="shared" si="17"/>
        <v>5</v>
      </c>
      <c r="H71" s="5">
        <f ca="1" t="shared" si="12"/>
        <v>500</v>
      </c>
      <c r="I71" s="5">
        <f ca="1" t="shared" si="13"/>
        <v>2</v>
      </c>
      <c r="J71" s="5">
        <f ca="1" t="shared" si="18"/>
        <v>3</v>
      </c>
      <c r="K71" s="5">
        <f ca="1" t="shared" si="19"/>
        <v>0</v>
      </c>
      <c r="L71" s="13">
        <f ca="1" t="shared" si="14"/>
        <v>5</v>
      </c>
      <c r="M71" s="13">
        <f ca="1" t="shared" si="20"/>
        <v>10</v>
      </c>
      <c r="N71" s="13">
        <f ca="1" t="shared" si="21"/>
        <v>20</v>
      </c>
      <c r="O71" s="5">
        <f ca="1" t="shared" si="15"/>
        <v>25</v>
      </c>
      <c r="P71" s="5">
        <f ca="1" t="shared" si="22"/>
        <v>175</v>
      </c>
      <c r="Q71" s="5">
        <f ca="1" t="shared" si="23"/>
        <v>75</v>
      </c>
    </row>
    <row r="72" spans="5:17" ht="15.75" customHeight="1">
      <c r="E72" s="5">
        <f ca="1">IF(C4&gt;3,4,"-")</f>
        <v>4</v>
      </c>
      <c r="F72" s="5">
        <f ca="1" t="shared" si="16"/>
        <v>4</v>
      </c>
      <c r="G72" s="5">
        <f ca="1" t="shared" si="17"/>
        <v>4</v>
      </c>
      <c r="H72" s="5">
        <f ca="1" t="shared" si="12"/>
        <v>500</v>
      </c>
      <c r="I72" s="5">
        <f ca="1" t="shared" si="13"/>
        <v>2</v>
      </c>
      <c r="J72" s="5">
        <f ca="1" t="shared" si="18"/>
        <v>4</v>
      </c>
      <c r="K72" s="5">
        <f ca="1" t="shared" si="19"/>
        <v>0</v>
      </c>
      <c r="L72" s="13">
        <f ca="1" t="shared" si="14"/>
        <v>5</v>
      </c>
      <c r="M72" s="13">
        <f ca="1" t="shared" si="20"/>
        <v>15</v>
      </c>
      <c r="N72" s="13">
        <f ca="1" t="shared" si="21"/>
        <v>10</v>
      </c>
      <c r="O72" s="5">
        <f ca="1" t="shared" si="15"/>
        <v>25</v>
      </c>
      <c r="P72" s="5">
        <f ca="1" t="shared" si="22"/>
        <v>250</v>
      </c>
      <c r="Q72" s="5">
        <f ca="1" t="shared" si="23"/>
        <v>50</v>
      </c>
    </row>
    <row r="73" spans="5:17" ht="15.75" customHeight="1">
      <c r="E73" s="5">
        <f ca="1">IF(C4&gt;4,5,"-")</f>
        <v>5</v>
      </c>
      <c r="F73" s="5">
        <f ca="1" t="shared" si="16"/>
        <v>4</v>
      </c>
      <c r="G73" s="5">
        <f ca="1" t="shared" si="17"/>
        <v>5</v>
      </c>
      <c r="H73" s="5">
        <f ca="1" t="shared" si="12"/>
        <v>500</v>
      </c>
      <c r="I73" s="5">
        <f ca="1" t="shared" si="13"/>
        <v>2</v>
      </c>
      <c r="J73" s="5">
        <f ca="1" t="shared" si="18"/>
        <v>3</v>
      </c>
      <c r="K73" s="5">
        <f ca="1" t="shared" si="19"/>
        <v>0</v>
      </c>
      <c r="L73" s="13">
        <f ca="1" t="shared" si="14"/>
        <v>5</v>
      </c>
      <c r="M73" s="13">
        <f ca="1" t="shared" si="20"/>
        <v>15</v>
      </c>
      <c r="N73" s="13">
        <f ca="1" t="shared" si="21"/>
        <v>10</v>
      </c>
      <c r="O73" s="5">
        <f ca="1" t="shared" si="15"/>
        <v>25</v>
      </c>
      <c r="P73" s="5">
        <f ca="1" t="shared" si="22"/>
        <v>250</v>
      </c>
      <c r="Q73" s="5">
        <f ca="1" t="shared" si="23"/>
        <v>75</v>
      </c>
    </row>
    <row r="74" spans="5:17" ht="15.75" customHeight="1">
      <c r="E74" s="5">
        <f ca="1">IF(C4&gt;5,6,"-")</f>
        <v>6</v>
      </c>
      <c r="F74" s="5">
        <f ca="1" t="shared" si="16"/>
        <v>5</v>
      </c>
      <c r="G74" s="5">
        <f ca="1" t="shared" si="17"/>
        <v>4</v>
      </c>
      <c r="H74" s="5">
        <f ca="1" t="shared" si="12"/>
        <v>500</v>
      </c>
      <c r="I74" s="5">
        <f ca="1" t="shared" si="13"/>
        <v>3</v>
      </c>
      <c r="J74" s="5">
        <f ca="1" t="shared" si="18"/>
        <v>3</v>
      </c>
      <c r="K74" s="5">
        <f ca="1" t="shared" si="19"/>
        <v>0</v>
      </c>
      <c r="L74" s="13">
        <f ca="1" t="shared" si="14"/>
        <v>5</v>
      </c>
      <c r="M74" s="13">
        <f ca="1" t="shared" si="20"/>
        <v>15</v>
      </c>
      <c r="N74" s="13">
        <f ca="1" t="shared" si="21"/>
        <v>15</v>
      </c>
      <c r="O74" s="5">
        <f ca="1" t="shared" si="15"/>
        <v>25</v>
      </c>
      <c r="P74" s="5">
        <f ca="1" t="shared" si="22"/>
        <v>225</v>
      </c>
      <c r="Q74" s="5">
        <f ca="1" t="shared" si="23"/>
        <v>50</v>
      </c>
    </row>
    <row r="75" spans="5:17" ht="15.75" customHeight="1">
      <c r="E75" s="5">
        <f ca="1">IF(C4&gt;6,7,"-")</f>
        <v>7</v>
      </c>
      <c r="F75" s="5">
        <f ca="1" t="shared" si="16"/>
        <v>4</v>
      </c>
      <c r="G75" s="5">
        <f ca="1" t="shared" si="17"/>
        <v>3</v>
      </c>
      <c r="H75" s="5">
        <f ca="1" t="shared" si="12"/>
        <v>500</v>
      </c>
      <c r="I75" s="5">
        <f ca="1" t="shared" si="13"/>
        <v>2</v>
      </c>
      <c r="J75" s="5">
        <f ca="1" t="shared" si="18"/>
        <v>4</v>
      </c>
      <c r="K75" s="5">
        <f ca="1" t="shared" si="19"/>
        <v>0</v>
      </c>
      <c r="L75" s="13">
        <f ca="1" t="shared" si="14"/>
        <v>5</v>
      </c>
      <c r="M75" s="13">
        <f ca="1" t="shared" si="20"/>
        <v>10</v>
      </c>
      <c r="N75" s="13">
        <f ca="1" t="shared" si="21"/>
        <v>15</v>
      </c>
      <c r="O75" s="5">
        <f ca="1" t="shared" si="15"/>
        <v>25</v>
      </c>
      <c r="P75" s="5">
        <f ca="1" t="shared" si="22"/>
        <v>225</v>
      </c>
      <c r="Q75" s="5">
        <f ca="1" t="shared" si="23"/>
        <v>50</v>
      </c>
    </row>
    <row r="76" spans="5:17" ht="15.75" customHeight="1">
      <c r="E76" s="5">
        <f ca="1">IF(C4&gt;7,8,"-")</f>
        <v>8</v>
      </c>
      <c r="F76" s="5">
        <f ca="1" t="shared" si="16"/>
        <v>4</v>
      </c>
      <c r="G76" s="5">
        <f ca="1" t="shared" si="17"/>
        <v>3</v>
      </c>
      <c r="H76" s="5">
        <f ca="1" t="shared" si="12"/>
        <v>500</v>
      </c>
      <c r="I76" s="5">
        <f ca="1" t="shared" si="13"/>
        <v>3</v>
      </c>
      <c r="J76" s="5">
        <f ca="1" t="shared" si="18"/>
        <v>4</v>
      </c>
      <c r="K76" s="5">
        <f ca="1" t="shared" si="19"/>
        <v>0</v>
      </c>
      <c r="L76" s="13">
        <f ca="1" t="shared" si="14"/>
        <v>5</v>
      </c>
      <c r="M76" s="13">
        <f ca="1" t="shared" si="20"/>
        <v>10</v>
      </c>
      <c r="N76" s="13">
        <f ca="1" t="shared" si="21"/>
        <v>15</v>
      </c>
      <c r="O76" s="5">
        <f ca="1" t="shared" si="15"/>
        <v>25</v>
      </c>
      <c r="P76" s="5">
        <f ca="1" t="shared" si="22"/>
        <v>200</v>
      </c>
      <c r="Q76" s="5">
        <f ca="1" t="shared" si="23"/>
        <v>50</v>
      </c>
    </row>
    <row r="77" spans="5:17" ht="15.75" customHeight="1">
      <c r="E77" s="5">
        <f ca="1">IF(C4&gt;8,9,"-")</f>
        <v>9</v>
      </c>
      <c r="F77" s="5">
        <f ca="1" t="shared" si="16"/>
        <v>4</v>
      </c>
      <c r="G77" s="5">
        <f ca="1" t="shared" si="17"/>
        <v>3</v>
      </c>
      <c r="H77" s="5">
        <f ca="1" t="shared" si="12"/>
        <v>500</v>
      </c>
      <c r="I77" s="5">
        <f ca="1" t="shared" si="13"/>
        <v>1</v>
      </c>
      <c r="J77" s="5">
        <f ca="1" t="shared" si="18"/>
        <v>0</v>
      </c>
      <c r="K77" s="5">
        <f ca="1" t="shared" si="19"/>
        <v>0</v>
      </c>
      <c r="L77" s="13">
        <f ca="1" t="shared" si="14"/>
        <v>5</v>
      </c>
      <c r="M77" s="13">
        <f ca="1" t="shared" si="20"/>
        <v>10</v>
      </c>
      <c r="N77" s="13">
        <f ca="1" t="shared" si="21"/>
        <v>15</v>
      </c>
      <c r="O77" s="5">
        <f ca="1" t="shared" si="15"/>
        <v>25</v>
      </c>
      <c r="P77" s="5">
        <f ca="1" t="shared" si="22"/>
        <v>225</v>
      </c>
      <c r="Q77" s="5">
        <f ca="1" t="shared" si="23"/>
        <v>50</v>
      </c>
    </row>
    <row r="78" spans="5:17" ht="15.75" customHeight="1">
      <c r="E78" s="5">
        <f ca="1">IF(C4&gt;9,10,"-")</f>
        <v>10</v>
      </c>
      <c r="F78" s="5">
        <f ca="1" t="shared" si="16"/>
        <v>5</v>
      </c>
      <c r="G78" s="5">
        <f ca="1" t="shared" si="17"/>
        <v>3</v>
      </c>
      <c r="H78" s="5">
        <f ca="1" t="shared" si="12"/>
        <v>500</v>
      </c>
      <c r="I78" s="5">
        <f ca="1" t="shared" si="13"/>
        <v>1</v>
      </c>
      <c r="J78" s="5">
        <f ca="1" t="shared" si="18"/>
        <v>0</v>
      </c>
      <c r="K78" s="5">
        <f ca="1" t="shared" si="19"/>
        <v>0</v>
      </c>
      <c r="L78" s="13">
        <f ca="1" t="shared" si="14"/>
        <v>5</v>
      </c>
      <c r="M78" s="13">
        <f ca="1" t="shared" si="20"/>
        <v>15</v>
      </c>
      <c r="N78" s="13">
        <f ca="1" t="shared" si="21"/>
        <v>10</v>
      </c>
      <c r="O78" s="5">
        <f ca="1" t="shared" si="15"/>
        <v>25</v>
      </c>
      <c r="P78" s="5">
        <f ca="1" t="shared" si="22"/>
        <v>225</v>
      </c>
      <c r="Q78" s="5">
        <f ca="1" t="shared" si="23"/>
        <v>75</v>
      </c>
    </row>
    <row r="79" spans="5:17" ht="15.75" customHeight="1">
      <c r="E79" s="5">
        <f ca="1">IF(C4&gt;10,11,"-")</f>
        <v>11</v>
      </c>
      <c r="F79" s="5">
        <f ca="1" t="shared" si="16"/>
        <v>3</v>
      </c>
      <c r="G79" s="5">
        <f ca="1" t="shared" si="17"/>
        <v>5</v>
      </c>
      <c r="H79" s="5">
        <f ca="1" t="shared" si="12"/>
        <v>500</v>
      </c>
      <c r="I79" s="5">
        <f ca="1" t="shared" si="13"/>
        <v>3</v>
      </c>
      <c r="J79" s="5">
        <f ca="1" t="shared" si="18"/>
        <v>3</v>
      </c>
      <c r="K79" s="5">
        <f ca="1" t="shared" si="19"/>
        <v>0</v>
      </c>
      <c r="L79" s="13">
        <f ca="1" t="shared" si="14"/>
        <v>5</v>
      </c>
      <c r="M79" s="13">
        <f ca="1" t="shared" si="20"/>
        <v>15</v>
      </c>
      <c r="N79" s="13">
        <f ca="1" t="shared" si="21"/>
        <v>10</v>
      </c>
      <c r="O79" s="5">
        <f ca="1" t="shared" si="15"/>
        <v>25</v>
      </c>
      <c r="P79" s="5">
        <f ca="1" t="shared" si="22"/>
        <v>175</v>
      </c>
      <c r="Q79" s="5">
        <f ca="1" t="shared" si="23"/>
        <v>75</v>
      </c>
    </row>
    <row r="80" spans="5:17" ht="15.75" customHeight="1">
      <c r="E80" s="5">
        <f ca="1">IF(C4&gt;11,12,"-")</f>
        <v>12</v>
      </c>
      <c r="F80" s="5">
        <f ca="1" t="shared" si="16"/>
        <v>3</v>
      </c>
      <c r="G80" s="5">
        <f ca="1" t="shared" si="17"/>
        <v>5</v>
      </c>
      <c r="H80" s="5">
        <f ca="1" t="shared" si="12"/>
        <v>500</v>
      </c>
      <c r="I80" s="5">
        <f ca="1" t="shared" si="13"/>
        <v>3</v>
      </c>
      <c r="J80" s="5">
        <f ca="1" t="shared" si="18"/>
        <v>4</v>
      </c>
      <c r="K80" s="5">
        <f ca="1" t="shared" si="19"/>
        <v>0</v>
      </c>
      <c r="L80" s="13">
        <f ca="1" t="shared" si="14"/>
        <v>5</v>
      </c>
      <c r="M80" s="13">
        <f ca="1" t="shared" si="20"/>
        <v>10</v>
      </c>
      <c r="N80" s="13">
        <f ca="1" t="shared" si="21"/>
        <v>15</v>
      </c>
      <c r="O80" s="5">
        <f ca="1" t="shared" si="15"/>
        <v>25</v>
      </c>
      <c r="P80" s="5">
        <f ca="1" t="shared" si="22"/>
        <v>225</v>
      </c>
      <c r="Q80" s="5">
        <f ca="1" t="shared" si="23"/>
        <v>75</v>
      </c>
    </row>
    <row r="81" spans="5:17" ht="15.75" customHeight="1">
      <c r="E81" s="5" t="str">
        <f ca="1">IF(C4&gt;12,13,"-")</f>
        <v>-</v>
      </c>
      <c r="F81" s="5">
        <f ca="1" t="shared" si="16"/>
        <v>0</v>
      </c>
      <c r="G81" s="5">
        <f ca="1" t="shared" si="17"/>
        <v>0</v>
      </c>
      <c r="H81" s="5">
        <f ca="1" t="shared" si="12"/>
        <v>0</v>
      </c>
      <c r="I81" s="5" t="str">
        <f ca="1" t="shared" si="13"/>
        <v>-</v>
      </c>
      <c r="J81" s="5">
        <f ca="1" t="shared" si="18"/>
        <v>0</v>
      </c>
      <c r="K81" s="5">
        <f ca="1" t="shared" si="19"/>
        <v>0</v>
      </c>
      <c r="L81" s="13">
        <f ca="1" t="shared" si="14"/>
        <v>0</v>
      </c>
      <c r="M81" s="13">
        <f ca="1" t="shared" si="20"/>
        <v>0</v>
      </c>
      <c r="N81" s="13">
        <f ca="1" t="shared" si="21"/>
        <v>0</v>
      </c>
      <c r="O81" s="5">
        <f ca="1" t="shared" si="15"/>
        <v>0</v>
      </c>
      <c r="P81" s="5">
        <f ca="1" t="shared" si="22"/>
        <v>0</v>
      </c>
      <c r="Q81" s="5">
        <f ca="1" t="shared" si="23"/>
        <v>0</v>
      </c>
    </row>
    <row r="82" spans="5:17" ht="15.75" customHeight="1">
      <c r="E82" s="5" t="str">
        <f ca="1">IF(C4&gt;13,14,"-")</f>
        <v>-</v>
      </c>
      <c r="F82" s="5">
        <f ca="1" t="shared" si="16"/>
        <v>0</v>
      </c>
      <c r="G82" s="5">
        <f ca="1" t="shared" si="17"/>
        <v>0</v>
      </c>
      <c r="H82" s="5">
        <f ca="1" t="shared" si="12"/>
        <v>0</v>
      </c>
      <c r="I82" s="5" t="str">
        <f ca="1" t="shared" si="13"/>
        <v>-</v>
      </c>
      <c r="J82" s="5">
        <f ca="1" t="shared" si="18"/>
        <v>0</v>
      </c>
      <c r="K82" s="5">
        <f ca="1" t="shared" si="19"/>
        <v>0</v>
      </c>
      <c r="L82" s="13">
        <f ca="1" t="shared" si="14"/>
        <v>0</v>
      </c>
      <c r="M82" s="13">
        <f ca="1" t="shared" si="20"/>
        <v>0</v>
      </c>
      <c r="N82" s="13">
        <f ca="1" t="shared" si="21"/>
        <v>0</v>
      </c>
      <c r="O82" s="5">
        <f ca="1" t="shared" si="15"/>
        <v>0</v>
      </c>
      <c r="P82" s="5">
        <f ca="1" t="shared" si="22"/>
        <v>0</v>
      </c>
      <c r="Q82" s="5">
        <f ca="1" t="shared" si="23"/>
        <v>0</v>
      </c>
    </row>
    <row r="83" spans="5:17" ht="15.75" customHeight="1">
      <c r="E83" s="5" t="str">
        <f ca="1">IF(C4&gt;14,15,"-")</f>
        <v>-</v>
      </c>
      <c r="F83" s="5">
        <f ca="1" t="shared" si="16"/>
        <v>0</v>
      </c>
      <c r="G83" s="5">
        <f ca="1" t="shared" si="17"/>
        <v>0</v>
      </c>
      <c r="H83" s="5">
        <f ca="1" t="shared" si="12"/>
        <v>0</v>
      </c>
      <c r="I83" s="5" t="str">
        <f ca="1" t="shared" si="13"/>
        <v>-</v>
      </c>
      <c r="J83" s="5">
        <f ca="1" t="shared" si="18"/>
        <v>0</v>
      </c>
      <c r="K83" s="5">
        <f ca="1" t="shared" si="19"/>
        <v>0</v>
      </c>
      <c r="L83" s="13">
        <f ca="1" t="shared" si="14"/>
        <v>0</v>
      </c>
      <c r="M83" s="13">
        <f ca="1" t="shared" si="20"/>
        <v>0</v>
      </c>
      <c r="N83" s="13">
        <f ca="1" t="shared" si="21"/>
        <v>0</v>
      </c>
      <c r="O83" s="5">
        <f ca="1" t="shared" si="15"/>
        <v>0</v>
      </c>
      <c r="P83" s="5">
        <f ca="1" t="shared" si="22"/>
        <v>0</v>
      </c>
      <c r="Q83" s="5">
        <f ca="1" t="shared" si="23"/>
        <v>0</v>
      </c>
    </row>
    <row r="84" spans="5:17" ht="15.75" customHeight="1">
      <c r="E84" s="5" t="str">
        <f ca="1">IF(C4&gt;15,16,"-")</f>
        <v>-</v>
      </c>
      <c r="F84" s="5">
        <f ca="1" t="shared" si="16"/>
        <v>0</v>
      </c>
      <c r="G84" s="5">
        <f ca="1" t="shared" si="17"/>
        <v>0</v>
      </c>
      <c r="H84" s="5">
        <f ca="1" t="shared" si="12"/>
        <v>0</v>
      </c>
      <c r="I84" s="5" t="str">
        <f ca="1" t="shared" si="13"/>
        <v>-</v>
      </c>
      <c r="J84" s="5">
        <f ca="1" t="shared" si="18"/>
        <v>0</v>
      </c>
      <c r="K84" s="5">
        <f ca="1" t="shared" si="19"/>
        <v>0</v>
      </c>
      <c r="L84" s="13">
        <f ca="1" t="shared" si="14"/>
        <v>0</v>
      </c>
      <c r="M84" s="13">
        <f ca="1" t="shared" si="20"/>
        <v>0</v>
      </c>
      <c r="N84" s="13">
        <f ca="1" t="shared" si="21"/>
        <v>0</v>
      </c>
      <c r="O84" s="5">
        <f ca="1" t="shared" si="15"/>
        <v>0</v>
      </c>
      <c r="P84" s="5">
        <f ca="1" t="shared" si="22"/>
        <v>0</v>
      </c>
      <c r="Q84" s="5">
        <f ca="1" t="shared" si="23"/>
        <v>0</v>
      </c>
    </row>
    <row r="85" spans="5:17" ht="15.75" customHeight="1">
      <c r="E85" s="5" t="str">
        <f ca="1">IF(C4&gt;16,17,"-")</f>
        <v>-</v>
      </c>
      <c r="F85" s="5">
        <f ca="1" t="shared" si="16"/>
        <v>0</v>
      </c>
      <c r="G85" s="5">
        <f ca="1" t="shared" si="17"/>
        <v>0</v>
      </c>
      <c r="H85" s="5">
        <f ca="1" t="shared" si="12"/>
        <v>0</v>
      </c>
      <c r="I85" s="5" t="str">
        <f ca="1" t="shared" si="13"/>
        <v>-</v>
      </c>
      <c r="J85" s="5">
        <f ca="1" t="shared" si="18"/>
        <v>0</v>
      </c>
      <c r="K85" s="5">
        <f ca="1" t="shared" si="19"/>
        <v>0</v>
      </c>
      <c r="L85" s="13">
        <f ca="1" t="shared" si="14"/>
        <v>0</v>
      </c>
      <c r="M85" s="13">
        <f ca="1" t="shared" si="20"/>
        <v>0</v>
      </c>
      <c r="N85" s="13">
        <f ca="1" t="shared" si="21"/>
        <v>0</v>
      </c>
      <c r="O85" s="5">
        <f ca="1" t="shared" si="15"/>
        <v>0</v>
      </c>
      <c r="P85" s="5">
        <f ca="1" t="shared" si="22"/>
        <v>0</v>
      </c>
      <c r="Q85" s="5">
        <f ca="1" t="shared" si="23"/>
        <v>0</v>
      </c>
    </row>
    <row r="86" spans="5:17" ht="15.75" customHeight="1">
      <c r="E86" s="5" t="str">
        <f ca="1">IF(C4&gt;17,18,"-")</f>
        <v>-</v>
      </c>
      <c r="F86" s="5">
        <f ca="1" t="shared" si="16"/>
        <v>0</v>
      </c>
      <c r="G86" s="5">
        <f ca="1" t="shared" si="17"/>
        <v>0</v>
      </c>
      <c r="H86" s="5">
        <f ca="1" t="shared" si="12"/>
        <v>0</v>
      </c>
      <c r="I86" s="5" t="str">
        <f ca="1" t="shared" si="13"/>
        <v>-</v>
      </c>
      <c r="J86" s="5">
        <f ca="1" t="shared" si="18"/>
        <v>0</v>
      </c>
      <c r="K86" s="5">
        <f ca="1" t="shared" si="19"/>
        <v>0</v>
      </c>
      <c r="L86" s="13">
        <f ca="1" t="shared" si="14"/>
        <v>0</v>
      </c>
      <c r="M86" s="13">
        <f ca="1" t="shared" si="20"/>
        <v>0</v>
      </c>
      <c r="N86" s="13">
        <f ca="1" t="shared" si="21"/>
        <v>0</v>
      </c>
      <c r="O86" s="5">
        <f ca="1" t="shared" si="15"/>
        <v>0</v>
      </c>
      <c r="P86" s="5">
        <f ca="1" t="shared" si="22"/>
        <v>0</v>
      </c>
      <c r="Q86" s="5">
        <f ca="1" t="shared" si="23"/>
        <v>0</v>
      </c>
    </row>
    <row r="87" spans="5:17" ht="15.75" customHeight="1">
      <c r="E87" s="5" t="str">
        <f ca="1">IF(C4&gt;18,19,"-")</f>
        <v>-</v>
      </c>
      <c r="F87" s="5">
        <f ca="1" t="shared" si="16"/>
        <v>0</v>
      </c>
      <c r="G87" s="5">
        <f ca="1" t="shared" si="17"/>
        <v>0</v>
      </c>
      <c r="H87" s="5">
        <f ca="1" t="shared" si="12"/>
        <v>0</v>
      </c>
      <c r="I87" s="5" t="str">
        <f ca="1" t="shared" si="13"/>
        <v>-</v>
      </c>
      <c r="J87" s="5">
        <f ca="1" t="shared" si="18"/>
        <v>0</v>
      </c>
      <c r="K87" s="5">
        <f ca="1" t="shared" si="19"/>
        <v>0</v>
      </c>
      <c r="L87" s="13">
        <f ca="1" t="shared" si="14"/>
        <v>0</v>
      </c>
      <c r="M87" s="13">
        <f ca="1" t="shared" si="20"/>
        <v>0</v>
      </c>
      <c r="N87" s="13">
        <f ca="1" t="shared" si="21"/>
        <v>0</v>
      </c>
      <c r="O87" s="5">
        <f ca="1" t="shared" si="15"/>
        <v>0</v>
      </c>
      <c r="P87" s="5">
        <f ca="1" t="shared" si="22"/>
        <v>0</v>
      </c>
      <c r="Q87" s="5">
        <f ca="1" t="shared" si="23"/>
        <v>0</v>
      </c>
    </row>
    <row r="88" spans="5:17" ht="15.75" customHeight="1">
      <c r="E88" s="5" t="str">
        <f ca="1">IF(C4&gt;19,20,"-")</f>
        <v>-</v>
      </c>
      <c r="F88" s="5">
        <f ca="1" t="shared" si="16"/>
        <v>0</v>
      </c>
      <c r="G88" s="5">
        <f ca="1" t="shared" si="17"/>
        <v>0</v>
      </c>
      <c r="H88" s="5">
        <f ca="1" t="shared" si="12"/>
        <v>0</v>
      </c>
      <c r="I88" s="5" t="str">
        <f ca="1" t="shared" si="13"/>
        <v>-</v>
      </c>
      <c r="J88" s="5">
        <f ca="1" t="shared" si="18"/>
        <v>0</v>
      </c>
      <c r="K88" s="5">
        <f ca="1" t="shared" si="19"/>
        <v>0</v>
      </c>
      <c r="L88" s="13">
        <f ca="1" t="shared" si="14"/>
        <v>0</v>
      </c>
      <c r="M88" s="13">
        <f ca="1" t="shared" si="20"/>
        <v>0</v>
      </c>
      <c r="N88" s="13">
        <f ca="1" t="shared" si="21"/>
        <v>0</v>
      </c>
      <c r="O88" s="5">
        <f ca="1" t="shared" si="15"/>
        <v>0</v>
      </c>
      <c r="P88" s="5">
        <f ca="1" t="shared" si="22"/>
        <v>0</v>
      </c>
      <c r="Q88" s="5">
        <f ca="1" t="shared" si="23"/>
        <v>0</v>
      </c>
    </row>
    <row r="89" spans="5:17" ht="15.75" customHeight="1">
      <c r="E89" s="5" t="str">
        <f ca="1">IF(C4&gt;20,21,"-")</f>
        <v>-</v>
      </c>
      <c r="F89" s="5">
        <f ca="1" t="shared" si="16"/>
        <v>0</v>
      </c>
      <c r="G89" s="5">
        <f ca="1" t="shared" si="17"/>
        <v>0</v>
      </c>
      <c r="H89" s="5">
        <f ca="1" t="shared" si="12"/>
        <v>0</v>
      </c>
      <c r="I89" s="5" t="str">
        <f ca="1" t="shared" si="13"/>
        <v>-</v>
      </c>
      <c r="J89" s="5">
        <f ca="1" t="shared" si="18"/>
        <v>0</v>
      </c>
      <c r="K89" s="5">
        <f ca="1" t="shared" si="19"/>
        <v>0</v>
      </c>
      <c r="L89" s="13">
        <f ca="1" t="shared" si="14"/>
        <v>0</v>
      </c>
      <c r="M89" s="13">
        <f ca="1" t="shared" si="20"/>
        <v>0</v>
      </c>
      <c r="N89" s="13">
        <f ca="1" t="shared" si="21"/>
        <v>0</v>
      </c>
      <c r="O89" s="5">
        <f ca="1" t="shared" si="15"/>
        <v>0</v>
      </c>
      <c r="P89" s="5">
        <f ca="1" t="shared" si="22"/>
        <v>0</v>
      </c>
      <c r="Q89" s="5">
        <f ca="1" t="shared" si="23"/>
        <v>0</v>
      </c>
    </row>
    <row r="90" spans="5:17" ht="15.75" customHeight="1">
      <c r="E90" s="5" t="str">
        <f ca="1">IF(C4&gt;21,22,"-")</f>
        <v>-</v>
      </c>
      <c r="F90" s="5">
        <f ca="1" t="shared" si="16"/>
        <v>0</v>
      </c>
      <c r="G90" s="5">
        <f ca="1" t="shared" si="17"/>
        <v>0</v>
      </c>
      <c r="H90" s="5">
        <f ca="1" t="shared" si="12"/>
        <v>0</v>
      </c>
      <c r="I90" s="5" t="str">
        <f ca="1" t="shared" si="13"/>
        <v>-</v>
      </c>
      <c r="J90" s="5">
        <f ca="1" t="shared" si="18"/>
        <v>0</v>
      </c>
      <c r="K90" s="5">
        <f ca="1" t="shared" si="19"/>
        <v>0</v>
      </c>
      <c r="L90" s="13">
        <f ca="1" t="shared" si="14"/>
        <v>0</v>
      </c>
      <c r="M90" s="13">
        <f ca="1" t="shared" si="20"/>
        <v>0</v>
      </c>
      <c r="N90" s="13">
        <f ca="1" t="shared" si="21"/>
        <v>0</v>
      </c>
      <c r="O90" s="5">
        <f ca="1" t="shared" si="15"/>
        <v>0</v>
      </c>
      <c r="P90" s="5">
        <f ca="1" t="shared" si="22"/>
        <v>0</v>
      </c>
      <c r="Q90" s="5">
        <f ca="1" t="shared" si="23"/>
        <v>0</v>
      </c>
    </row>
    <row r="91" spans="5:17" ht="15.75" customHeight="1">
      <c r="E91" s="5" t="str">
        <f ca="1">IF(C4&gt;22,23,"-")</f>
        <v>-</v>
      </c>
      <c r="F91" s="5">
        <f ca="1" t="shared" si="16"/>
        <v>0</v>
      </c>
      <c r="G91" s="5">
        <f ca="1" t="shared" si="17"/>
        <v>0</v>
      </c>
      <c r="H91" s="5">
        <f ca="1" t="shared" si="12"/>
        <v>0</v>
      </c>
      <c r="I91" s="5" t="str">
        <f ca="1" t="shared" si="13"/>
        <v>-</v>
      </c>
      <c r="J91" s="5">
        <f ca="1" t="shared" si="18"/>
        <v>0</v>
      </c>
      <c r="K91" s="5">
        <f ca="1" t="shared" si="19"/>
        <v>0</v>
      </c>
      <c r="L91" s="13">
        <f ca="1" t="shared" si="14"/>
        <v>0</v>
      </c>
      <c r="M91" s="13">
        <f ca="1" t="shared" si="20"/>
        <v>0</v>
      </c>
      <c r="N91" s="13">
        <f ca="1" t="shared" si="21"/>
        <v>0</v>
      </c>
      <c r="O91" s="5">
        <f ca="1" t="shared" si="15"/>
        <v>0</v>
      </c>
      <c r="P91" s="5">
        <f ca="1" t="shared" si="22"/>
        <v>0</v>
      </c>
      <c r="Q91" s="5">
        <f ca="1" t="shared" si="23"/>
        <v>0</v>
      </c>
    </row>
    <row r="92" spans="5:17" ht="15.75" customHeight="1">
      <c r="E92" s="5" t="str">
        <f ca="1">IF(C4&gt;23,24,"-")</f>
        <v>-</v>
      </c>
      <c r="F92" s="5">
        <f ca="1" t="shared" si="16"/>
        <v>0</v>
      </c>
      <c r="G92" s="5">
        <f ca="1" t="shared" si="17"/>
        <v>0</v>
      </c>
      <c r="H92" s="5">
        <f ca="1" t="shared" si="12"/>
        <v>0</v>
      </c>
      <c r="I92" s="5" t="str">
        <f ca="1" t="shared" si="13"/>
        <v>-</v>
      </c>
      <c r="J92" s="5">
        <f ca="1" t="shared" si="18"/>
        <v>0</v>
      </c>
      <c r="K92" s="5">
        <f ca="1" t="shared" si="19"/>
        <v>0</v>
      </c>
      <c r="L92" s="13">
        <f ca="1" t="shared" si="14"/>
        <v>0</v>
      </c>
      <c r="M92" s="13">
        <f ca="1" t="shared" si="20"/>
        <v>0</v>
      </c>
      <c r="N92" s="13">
        <f ca="1" t="shared" si="21"/>
        <v>0</v>
      </c>
      <c r="O92" s="5">
        <f ca="1" t="shared" si="15"/>
        <v>0</v>
      </c>
      <c r="P92" s="5">
        <f ca="1" t="shared" si="22"/>
        <v>0</v>
      </c>
      <c r="Q92" s="5">
        <f ca="1" t="shared" si="23"/>
        <v>0</v>
      </c>
    </row>
    <row r="93" spans="5:17" ht="15.75" customHeight="1">
      <c r="E93" s="5" t="str">
        <f ca="1">IF(C4&gt;24,25,"-")</f>
        <v>-</v>
      </c>
      <c r="F93" s="5">
        <f ca="1" t="shared" si="16"/>
        <v>0</v>
      </c>
      <c r="G93" s="5">
        <f ca="1" t="shared" si="17"/>
        <v>0</v>
      </c>
      <c r="H93" s="5">
        <f ca="1" t="shared" si="12"/>
        <v>0</v>
      </c>
      <c r="I93" s="5" t="str">
        <f ca="1" t="shared" si="13"/>
        <v>-</v>
      </c>
      <c r="J93" s="5">
        <f ca="1" t="shared" si="18"/>
        <v>0</v>
      </c>
      <c r="K93" s="5">
        <f ca="1" t="shared" si="19"/>
        <v>0</v>
      </c>
      <c r="L93" s="13">
        <f ca="1" t="shared" si="14"/>
        <v>0</v>
      </c>
      <c r="M93" s="13">
        <f ca="1" t="shared" si="20"/>
        <v>0</v>
      </c>
      <c r="N93" s="13">
        <f ca="1" t="shared" si="21"/>
        <v>0</v>
      </c>
      <c r="O93" s="5">
        <f ca="1" t="shared" si="15"/>
        <v>0</v>
      </c>
      <c r="P93" s="5">
        <f ca="1" t="shared" si="22"/>
        <v>0</v>
      </c>
      <c r="Q93" s="5">
        <f ca="1" t="shared" si="23"/>
        <v>0</v>
      </c>
    </row>
    <row r="94" spans="5:17" ht="15.75" customHeight="1">
      <c r="E94" s="5" t="str">
        <f ca="1">IF(C4&gt;25,26,"-")</f>
        <v>-</v>
      </c>
      <c r="F94" s="5">
        <f ca="1" t="shared" si="16"/>
        <v>0</v>
      </c>
      <c r="G94" s="5">
        <f ca="1" t="shared" si="17"/>
        <v>0</v>
      </c>
      <c r="H94" s="5">
        <f ca="1" t="shared" si="12"/>
        <v>0</v>
      </c>
      <c r="I94" s="5" t="str">
        <f ca="1" t="shared" si="13"/>
        <v>-</v>
      </c>
      <c r="J94" s="5">
        <f ca="1" t="shared" si="18"/>
        <v>0</v>
      </c>
      <c r="K94" s="5">
        <f ca="1" t="shared" si="19"/>
        <v>0</v>
      </c>
      <c r="L94" s="13">
        <f ca="1" t="shared" si="14"/>
        <v>0</v>
      </c>
      <c r="M94" s="13">
        <f ca="1" t="shared" si="20"/>
        <v>0</v>
      </c>
      <c r="N94" s="13">
        <f ca="1" t="shared" si="21"/>
        <v>0</v>
      </c>
      <c r="O94" s="5">
        <f ca="1" t="shared" si="15"/>
        <v>0</v>
      </c>
      <c r="P94" s="5">
        <f ca="1" t="shared" si="22"/>
        <v>0</v>
      </c>
      <c r="Q94" s="5">
        <f ca="1" t="shared" si="23"/>
        <v>0</v>
      </c>
    </row>
    <row r="95" spans="5:17" ht="15.75" customHeight="1">
      <c r="E95" s="5" t="str">
        <f ca="1">IF(C4&gt;26,27,"-")</f>
        <v>-</v>
      </c>
      <c r="F95" s="5">
        <f ca="1" t="shared" si="16"/>
        <v>0</v>
      </c>
      <c r="G95" s="5">
        <f ca="1" t="shared" si="17"/>
        <v>0</v>
      </c>
      <c r="H95" s="5">
        <f ca="1" t="shared" si="12"/>
        <v>0</v>
      </c>
      <c r="I95" s="5" t="str">
        <f ca="1" t="shared" si="13"/>
        <v>-</v>
      </c>
      <c r="J95" s="5">
        <f ca="1" t="shared" si="18"/>
        <v>0</v>
      </c>
      <c r="K95" s="5">
        <f ca="1" t="shared" si="19"/>
        <v>0</v>
      </c>
      <c r="L95" s="13">
        <f ca="1" t="shared" si="14"/>
        <v>0</v>
      </c>
      <c r="M95" s="13">
        <f ca="1" t="shared" si="20"/>
        <v>0</v>
      </c>
      <c r="N95" s="13">
        <f ca="1" t="shared" si="21"/>
        <v>0</v>
      </c>
      <c r="O95" s="5">
        <f ca="1" t="shared" si="15"/>
        <v>0</v>
      </c>
      <c r="P95" s="5">
        <f ca="1" t="shared" si="22"/>
        <v>0</v>
      </c>
      <c r="Q95" s="5">
        <f ca="1" t="shared" si="23"/>
        <v>0</v>
      </c>
    </row>
    <row r="96" spans="5:17" ht="15.75" customHeight="1">
      <c r="E96" s="5" t="str">
        <f ca="1">IF(C4&gt;27,28,"-")</f>
        <v>-</v>
      </c>
      <c r="F96" s="5">
        <f ca="1" t="shared" si="16"/>
        <v>0</v>
      </c>
      <c r="G96" s="5">
        <f ca="1" t="shared" si="17"/>
        <v>0</v>
      </c>
      <c r="H96" s="5">
        <f ca="1" t="shared" si="12"/>
        <v>0</v>
      </c>
      <c r="I96" s="5" t="str">
        <f ca="1" t="shared" si="13"/>
        <v>-</v>
      </c>
      <c r="J96" s="5">
        <f ca="1" t="shared" si="18"/>
        <v>0</v>
      </c>
      <c r="K96" s="5">
        <f ca="1" t="shared" si="19"/>
        <v>0</v>
      </c>
      <c r="L96" s="13">
        <f ca="1" t="shared" si="14"/>
        <v>0</v>
      </c>
      <c r="M96" s="13">
        <f ca="1" t="shared" si="20"/>
        <v>0</v>
      </c>
      <c r="N96" s="13">
        <f ca="1" t="shared" si="21"/>
        <v>0</v>
      </c>
      <c r="O96" s="5">
        <f ca="1" t="shared" si="15"/>
        <v>0</v>
      </c>
      <c r="P96" s="5">
        <f ca="1" t="shared" si="22"/>
        <v>0</v>
      </c>
      <c r="Q96" s="5">
        <f ca="1" t="shared" si="23"/>
        <v>0</v>
      </c>
    </row>
    <row r="97" spans="5:17" ht="15.75" customHeight="1">
      <c r="E97" s="5" t="str">
        <f ca="1">IF(C4&gt;28,29,"-")</f>
        <v>-</v>
      </c>
      <c r="F97" s="5">
        <f ca="1" t="shared" si="16"/>
        <v>0</v>
      </c>
      <c r="G97" s="5">
        <f ca="1" t="shared" si="17"/>
        <v>0</v>
      </c>
      <c r="H97" s="5">
        <f ca="1" t="shared" si="12"/>
        <v>0</v>
      </c>
      <c r="I97" s="5" t="str">
        <f ca="1" t="shared" si="13"/>
        <v>-</v>
      </c>
      <c r="J97" s="5">
        <f ca="1" t="shared" si="18"/>
        <v>0</v>
      </c>
      <c r="K97" s="5">
        <f ca="1" t="shared" si="19"/>
        <v>0</v>
      </c>
      <c r="L97" s="13">
        <f ca="1" t="shared" si="14"/>
        <v>0</v>
      </c>
      <c r="M97" s="13">
        <f ca="1" t="shared" si="20"/>
        <v>0</v>
      </c>
      <c r="N97" s="13">
        <f ca="1" t="shared" si="21"/>
        <v>0</v>
      </c>
      <c r="O97" s="5">
        <f ca="1" t="shared" si="15"/>
        <v>0</v>
      </c>
      <c r="P97" s="5">
        <f ca="1" t="shared" si="22"/>
        <v>0</v>
      </c>
      <c r="Q97" s="5">
        <f ca="1" t="shared" si="23"/>
        <v>0</v>
      </c>
    </row>
    <row r="98" spans="5:17" ht="15.75" customHeight="1">
      <c r="E98" s="5" t="str">
        <f ca="1">IF(C4&gt;29,30,"-")</f>
        <v>-</v>
      </c>
      <c r="F98" s="5">
        <f ca="1" t="shared" si="16"/>
        <v>0</v>
      </c>
      <c r="G98" s="5">
        <f ca="1" t="shared" si="17"/>
        <v>0</v>
      </c>
      <c r="H98" s="5">
        <f ca="1" t="shared" si="12"/>
        <v>0</v>
      </c>
      <c r="I98" s="5" t="str">
        <f ca="1" t="shared" si="13"/>
        <v>-</v>
      </c>
      <c r="J98" s="5">
        <f ca="1" t="shared" si="18"/>
        <v>0</v>
      </c>
      <c r="K98" s="5">
        <f ca="1" t="shared" si="19"/>
        <v>0</v>
      </c>
      <c r="L98" s="13">
        <f ca="1" t="shared" si="14"/>
        <v>0</v>
      </c>
      <c r="M98" s="13">
        <f ca="1" t="shared" si="20"/>
        <v>0</v>
      </c>
      <c r="N98" s="13">
        <f ca="1" t="shared" si="21"/>
        <v>0</v>
      </c>
      <c r="O98" s="5">
        <f ca="1" t="shared" si="15"/>
        <v>0</v>
      </c>
      <c r="P98" s="5">
        <f ca="1" t="shared" si="22"/>
        <v>0</v>
      </c>
      <c r="Q98" s="5">
        <f ca="1" t="shared" si="23"/>
        <v>0</v>
      </c>
    </row>
    <row r="99" spans="5:17" ht="15.75" customHeight="1">
      <c r="E99" s="5" t="str">
        <f ca="1">IF(C4&gt;30,31,"-")</f>
        <v>-</v>
      </c>
      <c r="F99" s="5">
        <f ca="1" t="shared" si="16"/>
        <v>0</v>
      </c>
      <c r="G99" s="5">
        <f ca="1" t="shared" si="17"/>
        <v>0</v>
      </c>
      <c r="H99" s="5">
        <f ca="1" t="shared" si="12"/>
        <v>0</v>
      </c>
      <c r="I99" s="5" t="str">
        <f ca="1" t="shared" si="13"/>
        <v>-</v>
      </c>
      <c r="J99" s="5">
        <f ca="1" t="shared" si="18"/>
        <v>0</v>
      </c>
      <c r="K99" s="5">
        <f ca="1" t="shared" si="19"/>
        <v>0</v>
      </c>
      <c r="L99" s="13">
        <f ca="1" t="shared" si="14"/>
        <v>0</v>
      </c>
      <c r="M99" s="13">
        <f ca="1" t="shared" si="20"/>
        <v>0</v>
      </c>
      <c r="N99" s="13">
        <f ca="1" t="shared" si="21"/>
        <v>0</v>
      </c>
      <c r="O99" s="5">
        <f ca="1" t="shared" si="15"/>
        <v>0</v>
      </c>
      <c r="P99" s="5">
        <f ca="1" t="shared" si="22"/>
        <v>0</v>
      </c>
      <c r="Q99" s="5">
        <f ca="1" t="shared" si="23"/>
        <v>0</v>
      </c>
    </row>
    <row r="100" spans="5:17" ht="15.75" customHeight="1">
      <c r="E100" s="5" t="str">
        <f ca="1">IF(C4&gt;31,32,"-")</f>
        <v>-</v>
      </c>
      <c r="F100" s="5">
        <f ca="1" t="shared" si="16"/>
        <v>0</v>
      </c>
      <c r="G100" s="5">
        <f ca="1" t="shared" si="17"/>
        <v>0</v>
      </c>
      <c r="H100" s="5">
        <f ca="1" t="shared" si="12"/>
        <v>0</v>
      </c>
      <c r="I100" s="5" t="str">
        <f ca="1" t="shared" si="13"/>
        <v>-</v>
      </c>
      <c r="J100" s="5">
        <f ca="1" t="shared" si="18"/>
        <v>0</v>
      </c>
      <c r="K100" s="5">
        <f ca="1" t="shared" si="19"/>
        <v>0</v>
      </c>
      <c r="L100" s="13">
        <f ca="1" t="shared" si="14"/>
        <v>0</v>
      </c>
      <c r="M100" s="13">
        <f ca="1" t="shared" si="20"/>
        <v>0</v>
      </c>
      <c r="N100" s="13">
        <f ca="1" t="shared" si="21"/>
        <v>0</v>
      </c>
      <c r="O100" s="5">
        <f ca="1" t="shared" si="15"/>
        <v>0</v>
      </c>
      <c r="P100" s="5">
        <f ca="1" t="shared" si="22"/>
        <v>0</v>
      </c>
      <c r="Q100" s="5">
        <f ca="1" t="shared" si="23"/>
        <v>0</v>
      </c>
    </row>
    <row r="101" spans="5:17" ht="15.75" customHeight="1">
      <c r="E101" s="5" t="str">
        <f ca="1">IF(C4&gt;32,33,"-")</f>
        <v>-</v>
      </c>
      <c r="F101" s="5">
        <f ca="1" t="shared" si="16"/>
        <v>0</v>
      </c>
      <c r="G101" s="5">
        <f ca="1" t="shared" si="17"/>
        <v>0</v>
      </c>
      <c r="H101" s="5">
        <f ca="1" t="shared" si="12"/>
        <v>0</v>
      </c>
      <c r="I101" s="5" t="str">
        <f ca="1" t="shared" si="13"/>
        <v>-</v>
      </c>
      <c r="J101" s="5">
        <f ca="1" t="shared" si="18"/>
        <v>0</v>
      </c>
      <c r="K101" s="5">
        <f ca="1" t="shared" si="19"/>
        <v>0</v>
      </c>
      <c r="L101" s="13">
        <f ca="1" t="shared" si="14"/>
        <v>0</v>
      </c>
      <c r="M101" s="13">
        <f ca="1" t="shared" si="20"/>
        <v>0</v>
      </c>
      <c r="N101" s="13">
        <f ca="1" t="shared" si="21"/>
        <v>0</v>
      </c>
      <c r="O101" s="5">
        <f ca="1" t="shared" si="15"/>
        <v>0</v>
      </c>
      <c r="P101" s="5">
        <f ca="1" t="shared" si="22"/>
        <v>0</v>
      </c>
      <c r="Q101" s="5">
        <f ca="1" t="shared" si="23"/>
        <v>0</v>
      </c>
    </row>
    <row r="102" spans="5:17" ht="15.75" customHeight="1">
      <c r="E102" s="5" t="str">
        <f ca="1">IF(C4&gt;33,34,"-")</f>
        <v>-</v>
      </c>
      <c r="F102" s="5">
        <f ca="1" t="shared" si="16"/>
        <v>0</v>
      </c>
      <c r="G102" s="5">
        <f ca="1" t="shared" si="17"/>
        <v>0</v>
      </c>
      <c r="H102" s="5">
        <f ca="1" t="shared" si="12"/>
        <v>0</v>
      </c>
      <c r="I102" s="5" t="str">
        <f ca="1" t="shared" si="13"/>
        <v>-</v>
      </c>
      <c r="J102" s="5">
        <f ca="1" t="shared" si="18"/>
        <v>0</v>
      </c>
      <c r="K102" s="5">
        <f ca="1" t="shared" si="19"/>
        <v>0</v>
      </c>
      <c r="L102" s="13">
        <f ca="1" t="shared" si="14"/>
        <v>0</v>
      </c>
      <c r="M102" s="13">
        <f ca="1" t="shared" si="20"/>
        <v>0</v>
      </c>
      <c r="N102" s="13">
        <f ca="1" t="shared" si="21"/>
        <v>0</v>
      </c>
      <c r="O102" s="5">
        <f ca="1" t="shared" si="15"/>
        <v>0</v>
      </c>
      <c r="P102" s="5">
        <f ca="1" t="shared" si="22"/>
        <v>0</v>
      </c>
      <c r="Q102" s="5">
        <f ca="1" t="shared" si="23"/>
        <v>0</v>
      </c>
    </row>
    <row r="103" spans="5:17" ht="15.75" customHeight="1">
      <c r="E103" s="5" t="str">
        <f ca="1">IF(C4&gt;34,35,"-")</f>
        <v>-</v>
      </c>
      <c r="F103" s="5">
        <f ca="1" t="shared" si="16"/>
        <v>0</v>
      </c>
      <c r="G103" s="5">
        <f ca="1" t="shared" si="17"/>
        <v>0</v>
      </c>
      <c r="H103" s="5">
        <f ca="1" t="shared" si="12"/>
        <v>0</v>
      </c>
      <c r="I103" s="5" t="str">
        <f ca="1" t="shared" si="13"/>
        <v>-</v>
      </c>
      <c r="J103" s="5">
        <f ca="1" t="shared" si="18"/>
        <v>0</v>
      </c>
      <c r="K103" s="5">
        <f ca="1" t="shared" si="19"/>
        <v>0</v>
      </c>
      <c r="L103" s="13">
        <f ca="1" t="shared" si="14"/>
        <v>0</v>
      </c>
      <c r="M103" s="13">
        <f ca="1" t="shared" si="20"/>
        <v>0</v>
      </c>
      <c r="N103" s="13">
        <f ca="1" t="shared" si="21"/>
        <v>0</v>
      </c>
      <c r="O103" s="5">
        <f ca="1" t="shared" si="15"/>
        <v>0</v>
      </c>
      <c r="P103" s="5">
        <f ca="1" t="shared" si="22"/>
        <v>0</v>
      </c>
      <c r="Q103" s="5">
        <f ca="1" t="shared" si="23"/>
        <v>0</v>
      </c>
    </row>
    <row r="105" ht="15.75" customHeight="1" thickBot="1"/>
    <row r="106" spans="5:14" ht="15.75" customHeight="1" thickBot="1">
      <c r="E106" s="120" t="s">
        <v>3</v>
      </c>
      <c r="F106" s="121">
        <f ca="1">C5</f>
        <v>2</v>
      </c>
      <c r="K106" s="11"/>
      <c r="L106" s="11"/>
      <c r="M106" s="11"/>
      <c r="N106" s="11"/>
    </row>
    <row r="108" spans="5:17" ht="15.75" customHeight="1">
      <c r="E108" s="117" t="s">
        <v>25</v>
      </c>
      <c r="F108" s="117" t="s">
        <v>65</v>
      </c>
      <c r="G108" s="117" t="s">
        <v>66</v>
      </c>
      <c r="H108" s="117" t="s">
        <v>10</v>
      </c>
      <c r="I108" s="117" t="s">
        <v>21</v>
      </c>
      <c r="J108" s="117" t="s">
        <v>67</v>
      </c>
      <c r="K108" s="117" t="s">
        <v>33</v>
      </c>
      <c r="L108" s="117" t="s">
        <v>23</v>
      </c>
      <c r="M108" s="117" t="s">
        <v>68</v>
      </c>
      <c r="N108" s="117" t="s">
        <v>69</v>
      </c>
      <c r="O108" s="117" t="s">
        <v>13</v>
      </c>
      <c r="P108" s="117" t="s">
        <v>79</v>
      </c>
      <c r="Q108" s="117" t="s">
        <v>80</v>
      </c>
    </row>
    <row r="109" spans="5:17" ht="15.75" customHeight="1">
      <c r="E109" s="5">
        <f ca="1">IF(C5&gt;0,1,"-")</f>
        <v>1</v>
      </c>
      <c r="F109" s="5">
        <f ca="1">IF(E109&lt;&gt;"-",RANDBETWEEN($H$16,$I$16),0)</f>
        <v>4</v>
      </c>
      <c r="G109" s="5">
        <f ca="1">IF(E109&lt;&gt;"-",RANDBETWEEN($H$17,$I$17),0)</f>
        <v>5</v>
      </c>
      <c r="H109" s="5">
        <f aca="true" t="shared" si="24" ref="H109:H143">IF(E109&lt;&gt;"-",500,0)</f>
        <v>500</v>
      </c>
      <c r="I109" s="5">
        <f aca="true" t="shared" si="25" ref="I109:I143">IF(H109&gt;0,RANDBETWEEN(1,3),"-")</f>
        <v>1</v>
      </c>
      <c r="J109" s="5">
        <f ca="1">IF(I109=2,RANDBETWEEN($H$18,$I$18),IF(I109=3,RANDBETWEEN($H$18,$I$18),0))</f>
        <v>0</v>
      </c>
      <c r="K109" s="5">
        <f ca="1">IF(I109=1,RANDBETWEEN(0,1),0)</f>
        <v>1</v>
      </c>
      <c r="L109" s="13">
        <f aca="true" t="shared" si="26" ref="L109:L143">IF(K109=0,H109/100,H109/30)</f>
        <v>16.666666666666668</v>
      </c>
      <c r="M109" s="13">
        <f ca="1">L109*(RANDBETWEEN($H$20,$I$20))</f>
        <v>33.333333333333336</v>
      </c>
      <c r="N109" s="13">
        <f ca="1">L109*(RANDBETWEEN($H$21,$I$21))</f>
        <v>33.333333333333336</v>
      </c>
      <c r="O109" s="5">
        <f aca="true" t="shared" si="27" ref="O109:O143">IF(K109=0,H109/20,H109/10)</f>
        <v>50</v>
      </c>
      <c r="P109" s="5">
        <f ca="1">O109*RANDBETWEEN($H$22,$I$22)</f>
        <v>500</v>
      </c>
      <c r="Q109" s="5">
        <f ca="1">O109*RANDBETWEEN($H$23,$I$23)</f>
        <v>150</v>
      </c>
    </row>
    <row r="110" spans="5:17" ht="15.75" customHeight="1">
      <c r="E110" s="5">
        <f ca="1">IF(C5&gt;1,2,"-")</f>
        <v>2</v>
      </c>
      <c r="F110" s="5">
        <f aca="true" t="shared" si="28" ref="F110:F143">IF(E110&lt;&gt;"-",RANDBETWEEN($H$16,$I$16),0)</f>
        <v>4</v>
      </c>
      <c r="G110" s="5">
        <f aca="true" t="shared" si="29" ref="G110:G143">IF(E110&lt;&gt;"-",RANDBETWEEN($H$17,$I$17),0)</f>
        <v>3</v>
      </c>
      <c r="H110" s="5">
        <f ca="1" t="shared" si="24"/>
        <v>500</v>
      </c>
      <c r="I110" s="5">
        <f ca="1" t="shared" si="25"/>
        <v>2</v>
      </c>
      <c r="J110" s="5">
        <f aca="true" t="shared" si="30" ref="J110:J143">IF(I110=2,RANDBETWEEN($H$18,$I$18),IF(I110=3,RANDBETWEEN($H$18,$I$18),0))</f>
        <v>3</v>
      </c>
      <c r="K110" s="5">
        <f aca="true" t="shared" si="31" ref="K110:K143">IF(I110=1,RANDBETWEEN(0,1),0)</f>
        <v>0</v>
      </c>
      <c r="L110" s="13">
        <f ca="1" t="shared" si="26"/>
        <v>5</v>
      </c>
      <c r="M110" s="13">
        <f aca="true" t="shared" si="32" ref="M110:M143">L110*(RANDBETWEEN($H$20,$I$20))</f>
        <v>10</v>
      </c>
      <c r="N110" s="13">
        <f aca="true" t="shared" si="33" ref="N110:N143">L110*(RANDBETWEEN($H$21,$I$21))</f>
        <v>20</v>
      </c>
      <c r="O110" s="5">
        <f ca="1" t="shared" si="27"/>
        <v>25</v>
      </c>
      <c r="P110" s="5">
        <f aca="true" t="shared" si="34" ref="P110:P143">O110*RANDBETWEEN($H$22,$I$22)</f>
        <v>175</v>
      </c>
      <c r="Q110" s="5">
        <f aca="true" t="shared" si="35" ref="Q110:Q143">O110*RANDBETWEEN($H$23,$I$23)</f>
        <v>50</v>
      </c>
    </row>
    <row r="111" spans="5:17" ht="15.75" customHeight="1">
      <c r="E111" s="5" t="str">
        <f ca="1">IF(C5&gt;2,3,"-")</f>
        <v>-</v>
      </c>
      <c r="F111" s="5">
        <f ca="1" t="shared" si="28"/>
        <v>0</v>
      </c>
      <c r="G111" s="5">
        <f ca="1" t="shared" si="29"/>
        <v>0</v>
      </c>
      <c r="H111" s="5">
        <f ca="1" t="shared" si="24"/>
        <v>0</v>
      </c>
      <c r="I111" s="5" t="str">
        <f ca="1" t="shared" si="25"/>
        <v>-</v>
      </c>
      <c r="J111" s="5">
        <f ca="1" t="shared" si="30"/>
        <v>0</v>
      </c>
      <c r="K111" s="5">
        <f ca="1" t="shared" si="31"/>
        <v>0</v>
      </c>
      <c r="L111" s="13">
        <f ca="1" t="shared" si="26"/>
        <v>0</v>
      </c>
      <c r="M111" s="13">
        <f ca="1" t="shared" si="32"/>
        <v>0</v>
      </c>
      <c r="N111" s="13">
        <f ca="1" t="shared" si="33"/>
        <v>0</v>
      </c>
      <c r="O111" s="5">
        <f ca="1" t="shared" si="27"/>
        <v>0</v>
      </c>
      <c r="P111" s="5">
        <f ca="1" t="shared" si="34"/>
        <v>0</v>
      </c>
      <c r="Q111" s="5">
        <f ca="1" t="shared" si="35"/>
        <v>0</v>
      </c>
    </row>
    <row r="112" spans="5:17" ht="15.75" customHeight="1">
      <c r="E112" s="5" t="str">
        <f ca="1">IF(C5&gt;3,4,"-")</f>
        <v>-</v>
      </c>
      <c r="F112" s="5">
        <f ca="1" t="shared" si="28"/>
        <v>0</v>
      </c>
      <c r="G112" s="5">
        <f ca="1" t="shared" si="29"/>
        <v>0</v>
      </c>
      <c r="H112" s="5">
        <f ca="1" t="shared" si="24"/>
        <v>0</v>
      </c>
      <c r="I112" s="5" t="str">
        <f ca="1" t="shared" si="25"/>
        <v>-</v>
      </c>
      <c r="J112" s="5">
        <f ca="1" t="shared" si="30"/>
        <v>0</v>
      </c>
      <c r="K112" s="5">
        <f ca="1" t="shared" si="31"/>
        <v>0</v>
      </c>
      <c r="L112" s="13">
        <f ca="1" t="shared" si="26"/>
        <v>0</v>
      </c>
      <c r="M112" s="13">
        <f ca="1" t="shared" si="32"/>
        <v>0</v>
      </c>
      <c r="N112" s="13">
        <f ca="1" t="shared" si="33"/>
        <v>0</v>
      </c>
      <c r="O112" s="5">
        <f ca="1" t="shared" si="27"/>
        <v>0</v>
      </c>
      <c r="P112" s="5">
        <f ca="1" t="shared" si="34"/>
        <v>0</v>
      </c>
      <c r="Q112" s="5">
        <f ca="1" t="shared" si="35"/>
        <v>0</v>
      </c>
    </row>
    <row r="113" spans="5:17" ht="15.75" customHeight="1">
      <c r="E113" s="5" t="str">
        <f ca="1">IF(C5&gt;4,5,"-")</f>
        <v>-</v>
      </c>
      <c r="F113" s="5">
        <f ca="1" t="shared" si="28"/>
        <v>0</v>
      </c>
      <c r="G113" s="5">
        <f ca="1" t="shared" si="29"/>
        <v>0</v>
      </c>
      <c r="H113" s="5">
        <f ca="1" t="shared" si="24"/>
        <v>0</v>
      </c>
      <c r="I113" s="5" t="str">
        <f ca="1" t="shared" si="25"/>
        <v>-</v>
      </c>
      <c r="J113" s="5">
        <f ca="1" t="shared" si="30"/>
        <v>0</v>
      </c>
      <c r="K113" s="5">
        <f ca="1" t="shared" si="31"/>
        <v>0</v>
      </c>
      <c r="L113" s="13">
        <f ca="1" t="shared" si="26"/>
        <v>0</v>
      </c>
      <c r="M113" s="13">
        <f ca="1" t="shared" si="32"/>
        <v>0</v>
      </c>
      <c r="N113" s="13">
        <f ca="1" t="shared" si="33"/>
        <v>0</v>
      </c>
      <c r="O113" s="5">
        <f ca="1" t="shared" si="27"/>
        <v>0</v>
      </c>
      <c r="P113" s="5">
        <f ca="1" t="shared" si="34"/>
        <v>0</v>
      </c>
      <c r="Q113" s="5">
        <f ca="1" t="shared" si="35"/>
        <v>0</v>
      </c>
    </row>
    <row r="114" spans="5:17" ht="15.75" customHeight="1">
      <c r="E114" s="5" t="str">
        <f ca="1">IF(C5&gt;5,6,"-")</f>
        <v>-</v>
      </c>
      <c r="F114" s="5">
        <f ca="1" t="shared" si="28"/>
        <v>0</v>
      </c>
      <c r="G114" s="5">
        <f ca="1" t="shared" si="29"/>
        <v>0</v>
      </c>
      <c r="H114" s="5">
        <f ca="1" t="shared" si="24"/>
        <v>0</v>
      </c>
      <c r="I114" s="5" t="str">
        <f ca="1" t="shared" si="25"/>
        <v>-</v>
      </c>
      <c r="J114" s="5">
        <f ca="1" t="shared" si="30"/>
        <v>0</v>
      </c>
      <c r="K114" s="5">
        <f ca="1" t="shared" si="31"/>
        <v>0</v>
      </c>
      <c r="L114" s="13">
        <f ca="1" t="shared" si="26"/>
        <v>0</v>
      </c>
      <c r="M114" s="13">
        <f ca="1" t="shared" si="32"/>
        <v>0</v>
      </c>
      <c r="N114" s="13">
        <f ca="1" t="shared" si="33"/>
        <v>0</v>
      </c>
      <c r="O114" s="5">
        <f ca="1" t="shared" si="27"/>
        <v>0</v>
      </c>
      <c r="P114" s="5">
        <f ca="1" t="shared" si="34"/>
        <v>0</v>
      </c>
      <c r="Q114" s="5">
        <f ca="1" t="shared" si="35"/>
        <v>0</v>
      </c>
    </row>
    <row r="115" spans="5:17" ht="15.75" customHeight="1">
      <c r="E115" s="5" t="str">
        <f ca="1">IF(C5&gt;6,7,"-")</f>
        <v>-</v>
      </c>
      <c r="F115" s="5">
        <f ca="1" t="shared" si="28"/>
        <v>0</v>
      </c>
      <c r="G115" s="5">
        <f ca="1" t="shared" si="29"/>
        <v>0</v>
      </c>
      <c r="H115" s="5">
        <f ca="1" t="shared" si="24"/>
        <v>0</v>
      </c>
      <c r="I115" s="5" t="str">
        <f ca="1" t="shared" si="25"/>
        <v>-</v>
      </c>
      <c r="J115" s="5">
        <f ca="1" t="shared" si="30"/>
        <v>0</v>
      </c>
      <c r="K115" s="5">
        <f ca="1" t="shared" si="31"/>
        <v>0</v>
      </c>
      <c r="L115" s="13">
        <f ca="1" t="shared" si="26"/>
        <v>0</v>
      </c>
      <c r="M115" s="13">
        <f ca="1" t="shared" si="32"/>
        <v>0</v>
      </c>
      <c r="N115" s="13">
        <f ca="1" t="shared" si="33"/>
        <v>0</v>
      </c>
      <c r="O115" s="5">
        <f ca="1" t="shared" si="27"/>
        <v>0</v>
      </c>
      <c r="P115" s="5">
        <f ca="1" t="shared" si="34"/>
        <v>0</v>
      </c>
      <c r="Q115" s="5">
        <f ca="1" t="shared" si="35"/>
        <v>0</v>
      </c>
    </row>
    <row r="116" spans="5:17" ht="15.75" customHeight="1">
      <c r="E116" s="5" t="str">
        <f ca="1">IF(C5&gt;7,8,"-")</f>
        <v>-</v>
      </c>
      <c r="F116" s="5">
        <f ca="1" t="shared" si="28"/>
        <v>0</v>
      </c>
      <c r="G116" s="5">
        <f ca="1" t="shared" si="29"/>
        <v>0</v>
      </c>
      <c r="H116" s="5">
        <f ca="1" t="shared" si="24"/>
        <v>0</v>
      </c>
      <c r="I116" s="5" t="str">
        <f ca="1" t="shared" si="25"/>
        <v>-</v>
      </c>
      <c r="J116" s="5">
        <f ca="1" t="shared" si="30"/>
        <v>0</v>
      </c>
      <c r="K116" s="5">
        <f ca="1" t="shared" si="31"/>
        <v>0</v>
      </c>
      <c r="L116" s="13">
        <f ca="1" t="shared" si="26"/>
        <v>0</v>
      </c>
      <c r="M116" s="13">
        <f ca="1" t="shared" si="32"/>
        <v>0</v>
      </c>
      <c r="N116" s="13">
        <f ca="1" t="shared" si="33"/>
        <v>0</v>
      </c>
      <c r="O116" s="5">
        <f ca="1" t="shared" si="27"/>
        <v>0</v>
      </c>
      <c r="P116" s="5">
        <f ca="1" t="shared" si="34"/>
        <v>0</v>
      </c>
      <c r="Q116" s="5">
        <f ca="1" t="shared" si="35"/>
        <v>0</v>
      </c>
    </row>
    <row r="117" spans="5:17" ht="15.75" customHeight="1">
      <c r="E117" s="5" t="str">
        <f ca="1">IF(C5&gt;8,9,"-")</f>
        <v>-</v>
      </c>
      <c r="F117" s="5">
        <f ca="1" t="shared" si="28"/>
        <v>0</v>
      </c>
      <c r="G117" s="5">
        <f ca="1" t="shared" si="29"/>
        <v>0</v>
      </c>
      <c r="H117" s="5">
        <f ca="1" t="shared" si="24"/>
        <v>0</v>
      </c>
      <c r="I117" s="5" t="str">
        <f ca="1" t="shared" si="25"/>
        <v>-</v>
      </c>
      <c r="J117" s="5">
        <f ca="1" t="shared" si="30"/>
        <v>0</v>
      </c>
      <c r="K117" s="5">
        <f ca="1" t="shared" si="31"/>
        <v>0</v>
      </c>
      <c r="L117" s="13">
        <f ca="1" t="shared" si="26"/>
        <v>0</v>
      </c>
      <c r="M117" s="13">
        <f ca="1" t="shared" si="32"/>
        <v>0</v>
      </c>
      <c r="N117" s="13">
        <f ca="1" t="shared" si="33"/>
        <v>0</v>
      </c>
      <c r="O117" s="5">
        <f ca="1" t="shared" si="27"/>
        <v>0</v>
      </c>
      <c r="P117" s="5">
        <f ca="1" t="shared" si="34"/>
        <v>0</v>
      </c>
      <c r="Q117" s="5">
        <f ca="1" t="shared" si="35"/>
        <v>0</v>
      </c>
    </row>
    <row r="118" spans="5:17" ht="15.75" customHeight="1">
      <c r="E118" s="5" t="str">
        <f ca="1">IF(C5&gt;9,10,"-")</f>
        <v>-</v>
      </c>
      <c r="F118" s="5">
        <f ca="1" t="shared" si="28"/>
        <v>0</v>
      </c>
      <c r="G118" s="5">
        <f ca="1" t="shared" si="29"/>
        <v>0</v>
      </c>
      <c r="H118" s="5">
        <f ca="1" t="shared" si="24"/>
        <v>0</v>
      </c>
      <c r="I118" s="5" t="str">
        <f ca="1" t="shared" si="25"/>
        <v>-</v>
      </c>
      <c r="J118" s="5">
        <f ca="1" t="shared" si="30"/>
        <v>0</v>
      </c>
      <c r="K118" s="5">
        <f ca="1" t="shared" si="31"/>
        <v>0</v>
      </c>
      <c r="L118" s="13">
        <f ca="1" t="shared" si="26"/>
        <v>0</v>
      </c>
      <c r="M118" s="13">
        <f ca="1" t="shared" si="32"/>
        <v>0</v>
      </c>
      <c r="N118" s="13">
        <f ca="1" t="shared" si="33"/>
        <v>0</v>
      </c>
      <c r="O118" s="5">
        <f ca="1" t="shared" si="27"/>
        <v>0</v>
      </c>
      <c r="P118" s="5">
        <f ca="1" t="shared" si="34"/>
        <v>0</v>
      </c>
      <c r="Q118" s="5">
        <f ca="1" t="shared" si="35"/>
        <v>0</v>
      </c>
    </row>
    <row r="119" spans="5:17" ht="15.75" customHeight="1">
      <c r="E119" s="5" t="str">
        <f ca="1">IF(C5&gt;10,11,"-")</f>
        <v>-</v>
      </c>
      <c r="F119" s="5">
        <f ca="1" t="shared" si="28"/>
        <v>0</v>
      </c>
      <c r="G119" s="5">
        <f ca="1" t="shared" si="29"/>
        <v>0</v>
      </c>
      <c r="H119" s="5">
        <f ca="1" t="shared" si="24"/>
        <v>0</v>
      </c>
      <c r="I119" s="5" t="str">
        <f ca="1" t="shared" si="25"/>
        <v>-</v>
      </c>
      <c r="J119" s="5">
        <f ca="1" t="shared" si="30"/>
        <v>0</v>
      </c>
      <c r="K119" s="5">
        <f ca="1" t="shared" si="31"/>
        <v>0</v>
      </c>
      <c r="L119" s="13">
        <f ca="1" t="shared" si="26"/>
        <v>0</v>
      </c>
      <c r="M119" s="13">
        <f ca="1" t="shared" si="32"/>
        <v>0</v>
      </c>
      <c r="N119" s="13">
        <f ca="1" t="shared" si="33"/>
        <v>0</v>
      </c>
      <c r="O119" s="5">
        <f ca="1" t="shared" si="27"/>
        <v>0</v>
      </c>
      <c r="P119" s="5">
        <f ca="1" t="shared" si="34"/>
        <v>0</v>
      </c>
      <c r="Q119" s="5">
        <f ca="1" t="shared" si="35"/>
        <v>0</v>
      </c>
    </row>
    <row r="120" spans="5:17" ht="15.75" customHeight="1">
      <c r="E120" s="5" t="str">
        <f ca="1">IF(C5&gt;11,12,"-")</f>
        <v>-</v>
      </c>
      <c r="F120" s="5">
        <f ca="1" t="shared" si="28"/>
        <v>0</v>
      </c>
      <c r="G120" s="5">
        <f ca="1" t="shared" si="29"/>
        <v>0</v>
      </c>
      <c r="H120" s="5">
        <f ca="1" t="shared" si="24"/>
        <v>0</v>
      </c>
      <c r="I120" s="5" t="str">
        <f ca="1" t="shared" si="25"/>
        <v>-</v>
      </c>
      <c r="J120" s="5">
        <f ca="1" t="shared" si="30"/>
        <v>0</v>
      </c>
      <c r="K120" s="5">
        <f ca="1" t="shared" si="31"/>
        <v>0</v>
      </c>
      <c r="L120" s="13">
        <f ca="1" t="shared" si="26"/>
        <v>0</v>
      </c>
      <c r="M120" s="13">
        <f ca="1" t="shared" si="32"/>
        <v>0</v>
      </c>
      <c r="N120" s="13">
        <f ca="1" t="shared" si="33"/>
        <v>0</v>
      </c>
      <c r="O120" s="5">
        <f ca="1" t="shared" si="27"/>
        <v>0</v>
      </c>
      <c r="P120" s="5">
        <f ca="1" t="shared" si="34"/>
        <v>0</v>
      </c>
      <c r="Q120" s="5">
        <f ca="1" t="shared" si="35"/>
        <v>0</v>
      </c>
    </row>
    <row r="121" spans="5:17" ht="15.75" customHeight="1">
      <c r="E121" s="5" t="str">
        <f ca="1">IF(C5&gt;12,13,"-")</f>
        <v>-</v>
      </c>
      <c r="F121" s="5">
        <f ca="1" t="shared" si="28"/>
        <v>0</v>
      </c>
      <c r="G121" s="5">
        <f ca="1" t="shared" si="29"/>
        <v>0</v>
      </c>
      <c r="H121" s="5">
        <f ca="1" t="shared" si="24"/>
        <v>0</v>
      </c>
      <c r="I121" s="5" t="str">
        <f ca="1" t="shared" si="25"/>
        <v>-</v>
      </c>
      <c r="J121" s="5">
        <f ca="1" t="shared" si="30"/>
        <v>0</v>
      </c>
      <c r="K121" s="5">
        <f ca="1" t="shared" si="31"/>
        <v>0</v>
      </c>
      <c r="L121" s="13">
        <f ca="1" t="shared" si="26"/>
        <v>0</v>
      </c>
      <c r="M121" s="13">
        <f ca="1" t="shared" si="32"/>
        <v>0</v>
      </c>
      <c r="N121" s="13">
        <f ca="1" t="shared" si="33"/>
        <v>0</v>
      </c>
      <c r="O121" s="5">
        <f ca="1" t="shared" si="27"/>
        <v>0</v>
      </c>
      <c r="P121" s="5">
        <f ca="1" t="shared" si="34"/>
        <v>0</v>
      </c>
      <c r="Q121" s="5">
        <f ca="1" t="shared" si="35"/>
        <v>0</v>
      </c>
    </row>
    <row r="122" spans="5:17" ht="15.75" customHeight="1">
      <c r="E122" s="5" t="str">
        <f ca="1">IF(C5&gt;13,14,"-")</f>
        <v>-</v>
      </c>
      <c r="F122" s="5">
        <f ca="1" t="shared" si="28"/>
        <v>0</v>
      </c>
      <c r="G122" s="5">
        <f ca="1" t="shared" si="29"/>
        <v>0</v>
      </c>
      <c r="H122" s="5">
        <f ca="1" t="shared" si="24"/>
        <v>0</v>
      </c>
      <c r="I122" s="5" t="str">
        <f ca="1" t="shared" si="25"/>
        <v>-</v>
      </c>
      <c r="J122" s="5">
        <f ca="1" t="shared" si="30"/>
        <v>0</v>
      </c>
      <c r="K122" s="5">
        <f ca="1" t="shared" si="31"/>
        <v>0</v>
      </c>
      <c r="L122" s="13">
        <f ca="1" t="shared" si="26"/>
        <v>0</v>
      </c>
      <c r="M122" s="13">
        <f ca="1" t="shared" si="32"/>
        <v>0</v>
      </c>
      <c r="N122" s="13">
        <f ca="1" t="shared" si="33"/>
        <v>0</v>
      </c>
      <c r="O122" s="5">
        <f ca="1" t="shared" si="27"/>
        <v>0</v>
      </c>
      <c r="P122" s="5">
        <f ca="1" t="shared" si="34"/>
        <v>0</v>
      </c>
      <c r="Q122" s="5">
        <f ca="1" t="shared" si="35"/>
        <v>0</v>
      </c>
    </row>
    <row r="123" spans="5:17" ht="15.75" customHeight="1">
      <c r="E123" s="5" t="str">
        <f ca="1">IF(C5&gt;14,15,"-")</f>
        <v>-</v>
      </c>
      <c r="F123" s="5">
        <f ca="1" t="shared" si="28"/>
        <v>0</v>
      </c>
      <c r="G123" s="5">
        <f ca="1" t="shared" si="29"/>
        <v>0</v>
      </c>
      <c r="H123" s="5">
        <f ca="1" t="shared" si="24"/>
        <v>0</v>
      </c>
      <c r="I123" s="5" t="str">
        <f ca="1" t="shared" si="25"/>
        <v>-</v>
      </c>
      <c r="J123" s="5">
        <f ca="1" t="shared" si="30"/>
        <v>0</v>
      </c>
      <c r="K123" s="5">
        <f ca="1" t="shared" si="31"/>
        <v>0</v>
      </c>
      <c r="L123" s="13">
        <f ca="1" t="shared" si="26"/>
        <v>0</v>
      </c>
      <c r="M123" s="13">
        <f ca="1" t="shared" si="32"/>
        <v>0</v>
      </c>
      <c r="N123" s="13">
        <f ca="1" t="shared" si="33"/>
        <v>0</v>
      </c>
      <c r="O123" s="5">
        <f ca="1" t="shared" si="27"/>
        <v>0</v>
      </c>
      <c r="P123" s="5">
        <f ca="1" t="shared" si="34"/>
        <v>0</v>
      </c>
      <c r="Q123" s="5">
        <f ca="1" t="shared" si="35"/>
        <v>0</v>
      </c>
    </row>
    <row r="124" spans="5:17" ht="15.75" customHeight="1">
      <c r="E124" s="5" t="str">
        <f ca="1">IF(C5&gt;15,16,"-")</f>
        <v>-</v>
      </c>
      <c r="F124" s="5">
        <f ca="1" t="shared" si="28"/>
        <v>0</v>
      </c>
      <c r="G124" s="5">
        <f ca="1" t="shared" si="29"/>
        <v>0</v>
      </c>
      <c r="H124" s="5">
        <f ca="1" t="shared" si="24"/>
        <v>0</v>
      </c>
      <c r="I124" s="5" t="str">
        <f ca="1" t="shared" si="25"/>
        <v>-</v>
      </c>
      <c r="J124" s="5">
        <f ca="1" t="shared" si="30"/>
        <v>0</v>
      </c>
      <c r="K124" s="5">
        <f ca="1" t="shared" si="31"/>
        <v>0</v>
      </c>
      <c r="L124" s="13">
        <f ca="1" t="shared" si="26"/>
        <v>0</v>
      </c>
      <c r="M124" s="13">
        <f ca="1" t="shared" si="32"/>
        <v>0</v>
      </c>
      <c r="N124" s="13">
        <f ca="1" t="shared" si="33"/>
        <v>0</v>
      </c>
      <c r="O124" s="5">
        <f ca="1" t="shared" si="27"/>
        <v>0</v>
      </c>
      <c r="P124" s="5">
        <f ca="1" t="shared" si="34"/>
        <v>0</v>
      </c>
      <c r="Q124" s="5">
        <f ca="1" t="shared" si="35"/>
        <v>0</v>
      </c>
    </row>
    <row r="125" spans="5:17" ht="15.75" customHeight="1">
      <c r="E125" s="5" t="str">
        <f ca="1">IF(C5&gt;16,17,"-")</f>
        <v>-</v>
      </c>
      <c r="F125" s="5">
        <f ca="1" t="shared" si="28"/>
        <v>0</v>
      </c>
      <c r="G125" s="5">
        <f ca="1" t="shared" si="29"/>
        <v>0</v>
      </c>
      <c r="H125" s="5">
        <f ca="1" t="shared" si="24"/>
        <v>0</v>
      </c>
      <c r="I125" s="5" t="str">
        <f ca="1" t="shared" si="25"/>
        <v>-</v>
      </c>
      <c r="J125" s="5">
        <f ca="1" t="shared" si="30"/>
        <v>0</v>
      </c>
      <c r="K125" s="5">
        <f ca="1" t="shared" si="31"/>
        <v>0</v>
      </c>
      <c r="L125" s="13">
        <f ca="1" t="shared" si="26"/>
        <v>0</v>
      </c>
      <c r="M125" s="13">
        <f ca="1" t="shared" si="32"/>
        <v>0</v>
      </c>
      <c r="N125" s="13">
        <f ca="1" t="shared" si="33"/>
        <v>0</v>
      </c>
      <c r="O125" s="5">
        <f ca="1" t="shared" si="27"/>
        <v>0</v>
      </c>
      <c r="P125" s="5">
        <f ca="1" t="shared" si="34"/>
        <v>0</v>
      </c>
      <c r="Q125" s="5">
        <f ca="1" t="shared" si="35"/>
        <v>0</v>
      </c>
    </row>
    <row r="126" spans="5:17" ht="15.75" customHeight="1">
      <c r="E126" s="5" t="str">
        <f ca="1">IF(C5&gt;17,18,"-")</f>
        <v>-</v>
      </c>
      <c r="F126" s="5">
        <f ca="1" t="shared" si="28"/>
        <v>0</v>
      </c>
      <c r="G126" s="5">
        <f ca="1" t="shared" si="29"/>
        <v>0</v>
      </c>
      <c r="H126" s="5">
        <f ca="1" t="shared" si="24"/>
        <v>0</v>
      </c>
      <c r="I126" s="5" t="str">
        <f ca="1" t="shared" si="25"/>
        <v>-</v>
      </c>
      <c r="J126" s="5">
        <f ca="1" t="shared" si="30"/>
        <v>0</v>
      </c>
      <c r="K126" s="5">
        <f ca="1" t="shared" si="31"/>
        <v>0</v>
      </c>
      <c r="L126" s="13">
        <f ca="1" t="shared" si="26"/>
        <v>0</v>
      </c>
      <c r="M126" s="13">
        <f ca="1" t="shared" si="32"/>
        <v>0</v>
      </c>
      <c r="N126" s="13">
        <f ca="1" t="shared" si="33"/>
        <v>0</v>
      </c>
      <c r="O126" s="5">
        <f ca="1" t="shared" si="27"/>
        <v>0</v>
      </c>
      <c r="P126" s="5">
        <f ca="1" t="shared" si="34"/>
        <v>0</v>
      </c>
      <c r="Q126" s="5">
        <f ca="1" t="shared" si="35"/>
        <v>0</v>
      </c>
    </row>
    <row r="127" spans="5:17" ht="15.75" customHeight="1">
      <c r="E127" s="5" t="str">
        <f ca="1">IF(C5&gt;18,19,"-")</f>
        <v>-</v>
      </c>
      <c r="F127" s="5">
        <f ca="1" t="shared" si="28"/>
        <v>0</v>
      </c>
      <c r="G127" s="5">
        <f ca="1" t="shared" si="29"/>
        <v>0</v>
      </c>
      <c r="H127" s="5">
        <f ca="1" t="shared" si="24"/>
        <v>0</v>
      </c>
      <c r="I127" s="5" t="str">
        <f ca="1" t="shared" si="25"/>
        <v>-</v>
      </c>
      <c r="J127" s="5">
        <f ca="1" t="shared" si="30"/>
        <v>0</v>
      </c>
      <c r="K127" s="5">
        <f ca="1" t="shared" si="31"/>
        <v>0</v>
      </c>
      <c r="L127" s="13">
        <f ca="1" t="shared" si="26"/>
        <v>0</v>
      </c>
      <c r="M127" s="13">
        <f ca="1" t="shared" si="32"/>
        <v>0</v>
      </c>
      <c r="N127" s="13">
        <f ca="1" t="shared" si="33"/>
        <v>0</v>
      </c>
      <c r="O127" s="5">
        <f ca="1" t="shared" si="27"/>
        <v>0</v>
      </c>
      <c r="P127" s="5">
        <f ca="1" t="shared" si="34"/>
        <v>0</v>
      </c>
      <c r="Q127" s="5">
        <f ca="1" t="shared" si="35"/>
        <v>0</v>
      </c>
    </row>
    <row r="128" spans="5:17" ht="15.75" customHeight="1">
      <c r="E128" s="5" t="str">
        <f ca="1">IF(C5&gt;19,20,"-")</f>
        <v>-</v>
      </c>
      <c r="F128" s="5">
        <f ca="1" t="shared" si="28"/>
        <v>0</v>
      </c>
      <c r="G128" s="5">
        <f ca="1" t="shared" si="29"/>
        <v>0</v>
      </c>
      <c r="H128" s="5">
        <f ca="1" t="shared" si="24"/>
        <v>0</v>
      </c>
      <c r="I128" s="5" t="str">
        <f ca="1" t="shared" si="25"/>
        <v>-</v>
      </c>
      <c r="J128" s="5">
        <f ca="1" t="shared" si="30"/>
        <v>0</v>
      </c>
      <c r="K128" s="5">
        <f ca="1" t="shared" si="31"/>
        <v>0</v>
      </c>
      <c r="L128" s="13">
        <f ca="1" t="shared" si="26"/>
        <v>0</v>
      </c>
      <c r="M128" s="13">
        <f ca="1" t="shared" si="32"/>
        <v>0</v>
      </c>
      <c r="N128" s="13">
        <f ca="1" t="shared" si="33"/>
        <v>0</v>
      </c>
      <c r="O128" s="5">
        <f ca="1" t="shared" si="27"/>
        <v>0</v>
      </c>
      <c r="P128" s="5">
        <f ca="1" t="shared" si="34"/>
        <v>0</v>
      </c>
      <c r="Q128" s="5">
        <f ca="1" t="shared" si="35"/>
        <v>0</v>
      </c>
    </row>
    <row r="129" spans="5:17" ht="15.75" customHeight="1">
      <c r="E129" s="5" t="str">
        <f ca="1">IF(C5&gt;20,21,"-")</f>
        <v>-</v>
      </c>
      <c r="F129" s="5">
        <f ca="1" t="shared" si="28"/>
        <v>0</v>
      </c>
      <c r="G129" s="5">
        <f ca="1" t="shared" si="29"/>
        <v>0</v>
      </c>
      <c r="H129" s="5">
        <f ca="1" t="shared" si="24"/>
        <v>0</v>
      </c>
      <c r="I129" s="5" t="str">
        <f ca="1" t="shared" si="25"/>
        <v>-</v>
      </c>
      <c r="J129" s="5">
        <f ca="1" t="shared" si="30"/>
        <v>0</v>
      </c>
      <c r="K129" s="5">
        <f ca="1" t="shared" si="31"/>
        <v>0</v>
      </c>
      <c r="L129" s="13">
        <f ca="1" t="shared" si="26"/>
        <v>0</v>
      </c>
      <c r="M129" s="13">
        <f ca="1" t="shared" si="32"/>
        <v>0</v>
      </c>
      <c r="N129" s="13">
        <f ca="1" t="shared" si="33"/>
        <v>0</v>
      </c>
      <c r="O129" s="5">
        <f ca="1" t="shared" si="27"/>
        <v>0</v>
      </c>
      <c r="P129" s="5">
        <f ca="1" t="shared" si="34"/>
        <v>0</v>
      </c>
      <c r="Q129" s="5">
        <f ca="1" t="shared" si="35"/>
        <v>0</v>
      </c>
    </row>
    <row r="130" spans="5:17" ht="15.75" customHeight="1">
      <c r="E130" s="5" t="str">
        <f ca="1">IF(C5&gt;21,22,"-")</f>
        <v>-</v>
      </c>
      <c r="F130" s="5">
        <f ca="1" t="shared" si="28"/>
        <v>0</v>
      </c>
      <c r="G130" s="5">
        <f ca="1" t="shared" si="29"/>
        <v>0</v>
      </c>
      <c r="H130" s="5">
        <f ca="1" t="shared" si="24"/>
        <v>0</v>
      </c>
      <c r="I130" s="5" t="str">
        <f ca="1" t="shared" si="25"/>
        <v>-</v>
      </c>
      <c r="J130" s="5">
        <f ca="1" t="shared" si="30"/>
        <v>0</v>
      </c>
      <c r="K130" s="5">
        <f ca="1" t="shared" si="31"/>
        <v>0</v>
      </c>
      <c r="L130" s="13">
        <f ca="1" t="shared" si="26"/>
        <v>0</v>
      </c>
      <c r="M130" s="13">
        <f ca="1" t="shared" si="32"/>
        <v>0</v>
      </c>
      <c r="N130" s="13">
        <f ca="1" t="shared" si="33"/>
        <v>0</v>
      </c>
      <c r="O130" s="5">
        <f ca="1" t="shared" si="27"/>
        <v>0</v>
      </c>
      <c r="P130" s="5">
        <f ca="1" t="shared" si="34"/>
        <v>0</v>
      </c>
      <c r="Q130" s="5">
        <f ca="1" t="shared" si="35"/>
        <v>0</v>
      </c>
    </row>
    <row r="131" spans="5:17" ht="15.75" customHeight="1">
      <c r="E131" s="5" t="str">
        <f ca="1">IF(C5&gt;22,23,"-")</f>
        <v>-</v>
      </c>
      <c r="F131" s="5">
        <f ca="1" t="shared" si="28"/>
        <v>0</v>
      </c>
      <c r="G131" s="5">
        <f ca="1" t="shared" si="29"/>
        <v>0</v>
      </c>
      <c r="H131" s="5">
        <f ca="1" t="shared" si="24"/>
        <v>0</v>
      </c>
      <c r="I131" s="5" t="str">
        <f ca="1" t="shared" si="25"/>
        <v>-</v>
      </c>
      <c r="J131" s="5">
        <f ca="1" t="shared" si="30"/>
        <v>0</v>
      </c>
      <c r="K131" s="5">
        <f ca="1" t="shared" si="31"/>
        <v>0</v>
      </c>
      <c r="L131" s="13">
        <f ca="1" t="shared" si="26"/>
        <v>0</v>
      </c>
      <c r="M131" s="13">
        <f ca="1" t="shared" si="32"/>
        <v>0</v>
      </c>
      <c r="N131" s="13">
        <f ca="1" t="shared" si="33"/>
        <v>0</v>
      </c>
      <c r="O131" s="5">
        <f ca="1" t="shared" si="27"/>
        <v>0</v>
      </c>
      <c r="P131" s="5">
        <f ca="1" t="shared" si="34"/>
        <v>0</v>
      </c>
      <c r="Q131" s="5">
        <f ca="1" t="shared" si="35"/>
        <v>0</v>
      </c>
    </row>
    <row r="132" spans="5:17" ht="15.75" customHeight="1">
      <c r="E132" s="5" t="str">
        <f ca="1">IF(C5&gt;23,24,"-")</f>
        <v>-</v>
      </c>
      <c r="F132" s="5">
        <f ca="1" t="shared" si="28"/>
        <v>0</v>
      </c>
      <c r="G132" s="5">
        <f ca="1" t="shared" si="29"/>
        <v>0</v>
      </c>
      <c r="H132" s="5">
        <f ca="1" t="shared" si="24"/>
        <v>0</v>
      </c>
      <c r="I132" s="5" t="str">
        <f ca="1" t="shared" si="25"/>
        <v>-</v>
      </c>
      <c r="J132" s="5">
        <f ca="1" t="shared" si="30"/>
        <v>0</v>
      </c>
      <c r="K132" s="5">
        <f ca="1" t="shared" si="31"/>
        <v>0</v>
      </c>
      <c r="L132" s="13">
        <f ca="1" t="shared" si="26"/>
        <v>0</v>
      </c>
      <c r="M132" s="13">
        <f ca="1" t="shared" si="32"/>
        <v>0</v>
      </c>
      <c r="N132" s="13">
        <f ca="1" t="shared" si="33"/>
        <v>0</v>
      </c>
      <c r="O132" s="5">
        <f ca="1" t="shared" si="27"/>
        <v>0</v>
      </c>
      <c r="P132" s="5">
        <f ca="1" t="shared" si="34"/>
        <v>0</v>
      </c>
      <c r="Q132" s="5">
        <f ca="1" t="shared" si="35"/>
        <v>0</v>
      </c>
    </row>
    <row r="133" spans="5:17" ht="15.75" customHeight="1">
      <c r="E133" s="5" t="str">
        <f ca="1">IF(C5&gt;24,25,"-")</f>
        <v>-</v>
      </c>
      <c r="F133" s="5">
        <f ca="1" t="shared" si="28"/>
        <v>0</v>
      </c>
      <c r="G133" s="5">
        <f ca="1" t="shared" si="29"/>
        <v>0</v>
      </c>
      <c r="H133" s="5">
        <f ca="1" t="shared" si="24"/>
        <v>0</v>
      </c>
      <c r="I133" s="5" t="str">
        <f ca="1" t="shared" si="25"/>
        <v>-</v>
      </c>
      <c r="J133" s="5">
        <f ca="1" t="shared" si="30"/>
        <v>0</v>
      </c>
      <c r="K133" s="5">
        <f ca="1" t="shared" si="31"/>
        <v>0</v>
      </c>
      <c r="L133" s="13">
        <f ca="1" t="shared" si="26"/>
        <v>0</v>
      </c>
      <c r="M133" s="13">
        <f ca="1" t="shared" si="32"/>
        <v>0</v>
      </c>
      <c r="N133" s="13">
        <f ca="1" t="shared" si="33"/>
        <v>0</v>
      </c>
      <c r="O133" s="5">
        <f ca="1" t="shared" si="27"/>
        <v>0</v>
      </c>
      <c r="P133" s="5">
        <f ca="1" t="shared" si="34"/>
        <v>0</v>
      </c>
      <c r="Q133" s="5">
        <f ca="1" t="shared" si="35"/>
        <v>0</v>
      </c>
    </row>
    <row r="134" spans="5:17" ht="15.75" customHeight="1">
      <c r="E134" s="5" t="str">
        <f ca="1">IF(C5&gt;25,26,"-")</f>
        <v>-</v>
      </c>
      <c r="F134" s="5">
        <f ca="1" t="shared" si="28"/>
        <v>0</v>
      </c>
      <c r="G134" s="5">
        <f ca="1" t="shared" si="29"/>
        <v>0</v>
      </c>
      <c r="H134" s="5">
        <f ca="1" t="shared" si="24"/>
        <v>0</v>
      </c>
      <c r="I134" s="5" t="str">
        <f ca="1" t="shared" si="25"/>
        <v>-</v>
      </c>
      <c r="J134" s="5">
        <f ca="1" t="shared" si="30"/>
        <v>0</v>
      </c>
      <c r="K134" s="5">
        <f ca="1" t="shared" si="31"/>
        <v>0</v>
      </c>
      <c r="L134" s="13">
        <f ca="1" t="shared" si="26"/>
        <v>0</v>
      </c>
      <c r="M134" s="13">
        <f ca="1" t="shared" si="32"/>
        <v>0</v>
      </c>
      <c r="N134" s="13">
        <f ca="1" t="shared" si="33"/>
        <v>0</v>
      </c>
      <c r="O134" s="5">
        <f ca="1" t="shared" si="27"/>
        <v>0</v>
      </c>
      <c r="P134" s="5">
        <f ca="1" t="shared" si="34"/>
        <v>0</v>
      </c>
      <c r="Q134" s="5">
        <f ca="1" t="shared" si="35"/>
        <v>0</v>
      </c>
    </row>
    <row r="135" spans="5:17" ht="15.75" customHeight="1">
      <c r="E135" s="5" t="str">
        <f ca="1">IF(C5&gt;26,27,"-")</f>
        <v>-</v>
      </c>
      <c r="F135" s="5">
        <f ca="1" t="shared" si="28"/>
        <v>0</v>
      </c>
      <c r="G135" s="5">
        <f ca="1" t="shared" si="29"/>
        <v>0</v>
      </c>
      <c r="H135" s="5">
        <f ca="1" t="shared" si="24"/>
        <v>0</v>
      </c>
      <c r="I135" s="5" t="str">
        <f ca="1" t="shared" si="25"/>
        <v>-</v>
      </c>
      <c r="J135" s="5">
        <f ca="1" t="shared" si="30"/>
        <v>0</v>
      </c>
      <c r="K135" s="5">
        <f ca="1" t="shared" si="31"/>
        <v>0</v>
      </c>
      <c r="L135" s="13">
        <f ca="1" t="shared" si="26"/>
        <v>0</v>
      </c>
      <c r="M135" s="13">
        <f ca="1" t="shared" si="32"/>
        <v>0</v>
      </c>
      <c r="N135" s="13">
        <f ca="1" t="shared" si="33"/>
        <v>0</v>
      </c>
      <c r="O135" s="5">
        <f ca="1" t="shared" si="27"/>
        <v>0</v>
      </c>
      <c r="P135" s="5">
        <f ca="1" t="shared" si="34"/>
        <v>0</v>
      </c>
      <c r="Q135" s="5">
        <f ca="1" t="shared" si="35"/>
        <v>0</v>
      </c>
    </row>
    <row r="136" spans="5:17" ht="15.75" customHeight="1">
      <c r="E136" s="5" t="str">
        <f ca="1">IF(C5&gt;27,28,"-")</f>
        <v>-</v>
      </c>
      <c r="F136" s="5">
        <f ca="1" t="shared" si="28"/>
        <v>0</v>
      </c>
      <c r="G136" s="5">
        <f ca="1" t="shared" si="29"/>
        <v>0</v>
      </c>
      <c r="H136" s="5">
        <f ca="1" t="shared" si="24"/>
        <v>0</v>
      </c>
      <c r="I136" s="5" t="str">
        <f ca="1" t="shared" si="25"/>
        <v>-</v>
      </c>
      <c r="J136" s="5">
        <f ca="1" t="shared" si="30"/>
        <v>0</v>
      </c>
      <c r="K136" s="5">
        <f ca="1" t="shared" si="31"/>
        <v>0</v>
      </c>
      <c r="L136" s="13">
        <f ca="1" t="shared" si="26"/>
        <v>0</v>
      </c>
      <c r="M136" s="13">
        <f ca="1" t="shared" si="32"/>
        <v>0</v>
      </c>
      <c r="N136" s="13">
        <f ca="1" t="shared" si="33"/>
        <v>0</v>
      </c>
      <c r="O136" s="5">
        <f ca="1" t="shared" si="27"/>
        <v>0</v>
      </c>
      <c r="P136" s="5">
        <f ca="1" t="shared" si="34"/>
        <v>0</v>
      </c>
      <c r="Q136" s="5">
        <f ca="1" t="shared" si="35"/>
        <v>0</v>
      </c>
    </row>
    <row r="137" spans="5:17" ht="15.75" customHeight="1">
      <c r="E137" s="5" t="str">
        <f ca="1">IF(C5&gt;28,29,"-")</f>
        <v>-</v>
      </c>
      <c r="F137" s="5">
        <f ca="1" t="shared" si="28"/>
        <v>0</v>
      </c>
      <c r="G137" s="5">
        <f ca="1" t="shared" si="29"/>
        <v>0</v>
      </c>
      <c r="H137" s="5">
        <f ca="1" t="shared" si="24"/>
        <v>0</v>
      </c>
      <c r="I137" s="5" t="str">
        <f ca="1" t="shared" si="25"/>
        <v>-</v>
      </c>
      <c r="J137" s="5">
        <f ca="1" t="shared" si="30"/>
        <v>0</v>
      </c>
      <c r="K137" s="5">
        <f ca="1" t="shared" si="31"/>
        <v>0</v>
      </c>
      <c r="L137" s="13">
        <f ca="1" t="shared" si="26"/>
        <v>0</v>
      </c>
      <c r="M137" s="13">
        <f ca="1" t="shared" si="32"/>
        <v>0</v>
      </c>
      <c r="N137" s="13">
        <f ca="1" t="shared" si="33"/>
        <v>0</v>
      </c>
      <c r="O137" s="5">
        <f ca="1" t="shared" si="27"/>
        <v>0</v>
      </c>
      <c r="P137" s="5">
        <f ca="1" t="shared" si="34"/>
        <v>0</v>
      </c>
      <c r="Q137" s="5">
        <f ca="1" t="shared" si="35"/>
        <v>0</v>
      </c>
    </row>
    <row r="138" spans="5:17" ht="15.75" customHeight="1">
      <c r="E138" s="5" t="str">
        <f ca="1">IF(C5&gt;29,30,"-")</f>
        <v>-</v>
      </c>
      <c r="F138" s="5">
        <f ca="1" t="shared" si="28"/>
        <v>0</v>
      </c>
      <c r="G138" s="5">
        <f ca="1" t="shared" si="29"/>
        <v>0</v>
      </c>
      <c r="H138" s="5">
        <f ca="1" t="shared" si="24"/>
        <v>0</v>
      </c>
      <c r="I138" s="5" t="str">
        <f ca="1" t="shared" si="25"/>
        <v>-</v>
      </c>
      <c r="J138" s="5">
        <f ca="1" t="shared" si="30"/>
        <v>0</v>
      </c>
      <c r="K138" s="5">
        <f ca="1" t="shared" si="31"/>
        <v>0</v>
      </c>
      <c r="L138" s="13">
        <f ca="1" t="shared" si="26"/>
        <v>0</v>
      </c>
      <c r="M138" s="13">
        <f ca="1" t="shared" si="32"/>
        <v>0</v>
      </c>
      <c r="N138" s="13">
        <f ca="1" t="shared" si="33"/>
        <v>0</v>
      </c>
      <c r="O138" s="5">
        <f ca="1" t="shared" si="27"/>
        <v>0</v>
      </c>
      <c r="P138" s="5">
        <f ca="1" t="shared" si="34"/>
        <v>0</v>
      </c>
      <c r="Q138" s="5">
        <f ca="1" t="shared" si="35"/>
        <v>0</v>
      </c>
    </row>
    <row r="139" spans="5:17" ht="15.75" customHeight="1">
      <c r="E139" s="5" t="str">
        <f ca="1">IF(C5&gt;30,31,"-")</f>
        <v>-</v>
      </c>
      <c r="F139" s="5">
        <f ca="1" t="shared" si="28"/>
        <v>0</v>
      </c>
      <c r="G139" s="5">
        <f ca="1" t="shared" si="29"/>
        <v>0</v>
      </c>
      <c r="H139" s="5">
        <f ca="1" t="shared" si="24"/>
        <v>0</v>
      </c>
      <c r="I139" s="5" t="str">
        <f ca="1" t="shared" si="25"/>
        <v>-</v>
      </c>
      <c r="J139" s="5">
        <f ca="1" t="shared" si="30"/>
        <v>0</v>
      </c>
      <c r="K139" s="5">
        <f ca="1" t="shared" si="31"/>
        <v>0</v>
      </c>
      <c r="L139" s="13">
        <f ca="1" t="shared" si="26"/>
        <v>0</v>
      </c>
      <c r="M139" s="13">
        <f ca="1" t="shared" si="32"/>
        <v>0</v>
      </c>
      <c r="N139" s="13">
        <f ca="1" t="shared" si="33"/>
        <v>0</v>
      </c>
      <c r="O139" s="5">
        <f ca="1" t="shared" si="27"/>
        <v>0</v>
      </c>
      <c r="P139" s="5">
        <f ca="1" t="shared" si="34"/>
        <v>0</v>
      </c>
      <c r="Q139" s="5">
        <f ca="1" t="shared" si="35"/>
        <v>0</v>
      </c>
    </row>
    <row r="140" spans="5:17" ht="15.75" customHeight="1">
      <c r="E140" s="5" t="str">
        <f ca="1">IF(C5&gt;31,32,"-")</f>
        <v>-</v>
      </c>
      <c r="F140" s="5">
        <f ca="1" t="shared" si="28"/>
        <v>0</v>
      </c>
      <c r="G140" s="5">
        <f ca="1" t="shared" si="29"/>
        <v>0</v>
      </c>
      <c r="H140" s="5">
        <f ca="1" t="shared" si="24"/>
        <v>0</v>
      </c>
      <c r="I140" s="5" t="str">
        <f ca="1" t="shared" si="25"/>
        <v>-</v>
      </c>
      <c r="J140" s="5">
        <f ca="1" t="shared" si="30"/>
        <v>0</v>
      </c>
      <c r="K140" s="5">
        <f ca="1" t="shared" si="31"/>
        <v>0</v>
      </c>
      <c r="L140" s="13">
        <f ca="1" t="shared" si="26"/>
        <v>0</v>
      </c>
      <c r="M140" s="13">
        <f ca="1" t="shared" si="32"/>
        <v>0</v>
      </c>
      <c r="N140" s="13">
        <f ca="1" t="shared" si="33"/>
        <v>0</v>
      </c>
      <c r="O140" s="5">
        <f ca="1" t="shared" si="27"/>
        <v>0</v>
      </c>
      <c r="P140" s="5">
        <f ca="1" t="shared" si="34"/>
        <v>0</v>
      </c>
      <c r="Q140" s="5">
        <f ca="1" t="shared" si="35"/>
        <v>0</v>
      </c>
    </row>
    <row r="141" spans="5:17" ht="15.75" customHeight="1">
      <c r="E141" s="5" t="str">
        <f ca="1">IF(C5&gt;32,33,"-")</f>
        <v>-</v>
      </c>
      <c r="F141" s="5">
        <f ca="1" t="shared" si="28"/>
        <v>0</v>
      </c>
      <c r="G141" s="5">
        <f ca="1" t="shared" si="29"/>
        <v>0</v>
      </c>
      <c r="H141" s="5">
        <f ca="1" t="shared" si="24"/>
        <v>0</v>
      </c>
      <c r="I141" s="5" t="str">
        <f ca="1" t="shared" si="25"/>
        <v>-</v>
      </c>
      <c r="J141" s="5">
        <f ca="1" t="shared" si="30"/>
        <v>0</v>
      </c>
      <c r="K141" s="5">
        <f ca="1" t="shared" si="31"/>
        <v>0</v>
      </c>
      <c r="L141" s="13">
        <f ca="1" t="shared" si="26"/>
        <v>0</v>
      </c>
      <c r="M141" s="13">
        <f ca="1" t="shared" si="32"/>
        <v>0</v>
      </c>
      <c r="N141" s="13">
        <f ca="1" t="shared" si="33"/>
        <v>0</v>
      </c>
      <c r="O141" s="5">
        <f ca="1" t="shared" si="27"/>
        <v>0</v>
      </c>
      <c r="P141" s="5">
        <f ca="1" t="shared" si="34"/>
        <v>0</v>
      </c>
      <c r="Q141" s="5">
        <f ca="1" t="shared" si="35"/>
        <v>0</v>
      </c>
    </row>
    <row r="142" spans="5:17" ht="15.75" customHeight="1">
      <c r="E142" s="5" t="str">
        <f ca="1">IF(C5&gt;33,34,"-")</f>
        <v>-</v>
      </c>
      <c r="F142" s="5">
        <f ca="1" t="shared" si="28"/>
        <v>0</v>
      </c>
      <c r="G142" s="5">
        <f ca="1" t="shared" si="29"/>
        <v>0</v>
      </c>
      <c r="H142" s="5">
        <f ca="1" t="shared" si="24"/>
        <v>0</v>
      </c>
      <c r="I142" s="5" t="str">
        <f ca="1" t="shared" si="25"/>
        <v>-</v>
      </c>
      <c r="J142" s="5">
        <f ca="1" t="shared" si="30"/>
        <v>0</v>
      </c>
      <c r="K142" s="5">
        <f ca="1" t="shared" si="31"/>
        <v>0</v>
      </c>
      <c r="L142" s="13">
        <f ca="1" t="shared" si="26"/>
        <v>0</v>
      </c>
      <c r="M142" s="13">
        <f ca="1" t="shared" si="32"/>
        <v>0</v>
      </c>
      <c r="N142" s="13">
        <f ca="1" t="shared" si="33"/>
        <v>0</v>
      </c>
      <c r="O142" s="5">
        <f ca="1" t="shared" si="27"/>
        <v>0</v>
      </c>
      <c r="P142" s="5">
        <f ca="1" t="shared" si="34"/>
        <v>0</v>
      </c>
      <c r="Q142" s="5">
        <f ca="1" t="shared" si="35"/>
        <v>0</v>
      </c>
    </row>
    <row r="143" spans="5:17" ht="15.75" customHeight="1">
      <c r="E143" s="5" t="str">
        <f ca="1">IF(C5&gt;34,35,"-")</f>
        <v>-</v>
      </c>
      <c r="F143" s="5">
        <f ca="1" t="shared" si="28"/>
        <v>0</v>
      </c>
      <c r="G143" s="5">
        <f ca="1" t="shared" si="29"/>
        <v>0</v>
      </c>
      <c r="H143" s="5">
        <f ca="1" t="shared" si="24"/>
        <v>0</v>
      </c>
      <c r="I143" s="5" t="str">
        <f ca="1" t="shared" si="25"/>
        <v>-</v>
      </c>
      <c r="J143" s="5">
        <f ca="1" t="shared" si="30"/>
        <v>0</v>
      </c>
      <c r="K143" s="5">
        <f ca="1" t="shared" si="31"/>
        <v>0</v>
      </c>
      <c r="L143" s="13">
        <f ca="1" t="shared" si="26"/>
        <v>0</v>
      </c>
      <c r="M143" s="13">
        <f ca="1" t="shared" si="32"/>
        <v>0</v>
      </c>
      <c r="N143" s="13">
        <f ca="1" t="shared" si="33"/>
        <v>0</v>
      </c>
      <c r="O143" s="5">
        <f ca="1" t="shared" si="27"/>
        <v>0</v>
      </c>
      <c r="P143" s="5">
        <f ca="1" t="shared" si="34"/>
        <v>0</v>
      </c>
      <c r="Q143" s="5">
        <f ca="1" t="shared" si="35"/>
        <v>0</v>
      </c>
    </row>
    <row r="145" ht="15.75" customHeight="1" thickBot="1"/>
    <row r="146" spans="5:14" ht="15.75" customHeight="1" thickBot="1">
      <c r="E146" s="120" t="s">
        <v>126</v>
      </c>
      <c r="F146" s="121">
        <f ca="1">C6</f>
        <v>3</v>
      </c>
      <c r="K146" s="11"/>
      <c r="L146" s="11"/>
      <c r="M146" s="11"/>
      <c r="N146" s="11"/>
    </row>
    <row r="148" spans="5:17" ht="15.75" customHeight="1">
      <c r="E148" s="117" t="s">
        <v>25</v>
      </c>
      <c r="F148" s="117" t="s">
        <v>65</v>
      </c>
      <c r="G148" s="117" t="s">
        <v>66</v>
      </c>
      <c r="H148" s="117" t="s">
        <v>10</v>
      </c>
      <c r="I148" s="117" t="s">
        <v>21</v>
      </c>
      <c r="J148" s="117" t="s">
        <v>67</v>
      </c>
      <c r="K148" s="117" t="s">
        <v>33</v>
      </c>
      <c r="L148" s="117" t="s">
        <v>23</v>
      </c>
      <c r="M148" s="117" t="s">
        <v>68</v>
      </c>
      <c r="N148" s="117" t="s">
        <v>69</v>
      </c>
      <c r="O148" s="117" t="s">
        <v>13</v>
      </c>
      <c r="P148" s="117" t="s">
        <v>79</v>
      </c>
      <c r="Q148" s="117" t="s">
        <v>80</v>
      </c>
    </row>
    <row r="149" spans="5:17" ht="15.75" customHeight="1">
      <c r="E149" s="5">
        <f ca="1">IF(C6&gt;0,1,"-")</f>
        <v>1</v>
      </c>
      <c r="F149" s="5">
        <f ca="1">IF(E149&lt;&gt;"-",RANDBETWEEN($H$16,$I$16),0)</f>
        <v>3</v>
      </c>
      <c r="G149" s="5">
        <f ca="1">IF(E149&lt;&gt;"-",RANDBETWEEN($H$17,$I$17),0)</f>
        <v>5</v>
      </c>
      <c r="H149" s="5">
        <f aca="true" t="shared" si="36" ref="H149:H183">IF(E149&lt;&gt;"-",500,0)</f>
        <v>500</v>
      </c>
      <c r="I149" s="5">
        <f aca="true" t="shared" si="37" ref="I149:I183">IF(H149&gt;0,RANDBETWEEN(1,3),"-")</f>
        <v>1</v>
      </c>
      <c r="J149" s="5">
        <f ca="1">IF(I149=2,RANDBETWEEN($H$18,$I$18),IF(I149=3,RANDBETWEEN($H$18,$I$18),0))</f>
        <v>0</v>
      </c>
      <c r="K149" s="5">
        <f ca="1">IF(I149=1,RANDBETWEEN(0,1),0)</f>
        <v>0</v>
      </c>
      <c r="L149" s="13">
        <f aca="true" t="shared" si="38" ref="L149:L183">IF(K149=0,H149/100,H149/30)</f>
        <v>5</v>
      </c>
      <c r="M149" s="13">
        <f ca="1">L149*(RANDBETWEEN($H$20,$I$20))</f>
        <v>10</v>
      </c>
      <c r="N149" s="13">
        <f ca="1">L149*(RANDBETWEEN($H$21,$I$21))</f>
        <v>20</v>
      </c>
      <c r="O149" s="5">
        <f aca="true" t="shared" si="39" ref="O149:O183">IF(K149=0,H149/20,H149/10)</f>
        <v>25</v>
      </c>
      <c r="P149" s="5">
        <f ca="1">O149*RANDBETWEEN($H$22,$I$22)</f>
        <v>250</v>
      </c>
      <c r="Q149" s="5">
        <f ca="1">O149*RANDBETWEEN($H$23,$I$23)</f>
        <v>75</v>
      </c>
    </row>
    <row r="150" spans="5:17" ht="15.75" customHeight="1">
      <c r="E150" s="5">
        <f ca="1">IF(C6&gt;1,2,"-")</f>
        <v>2</v>
      </c>
      <c r="F150" s="5">
        <f aca="true" t="shared" si="40" ref="F150:F183">IF(E150&lt;&gt;"-",RANDBETWEEN($H$16,$I$16),0)</f>
        <v>3</v>
      </c>
      <c r="G150" s="5">
        <f aca="true" t="shared" si="41" ref="G150:G183">IF(E150&lt;&gt;"-",RANDBETWEEN($H$17,$I$17),0)</f>
        <v>5</v>
      </c>
      <c r="H150" s="5">
        <f ca="1" t="shared" si="36"/>
        <v>500</v>
      </c>
      <c r="I150" s="5">
        <f ca="1" t="shared" si="37"/>
        <v>3</v>
      </c>
      <c r="J150" s="5">
        <f aca="true" t="shared" si="42" ref="J150:J183">IF(I150=2,RANDBETWEEN($H$18,$I$18),IF(I150=3,RANDBETWEEN($H$18,$I$18),0))</f>
        <v>4</v>
      </c>
      <c r="K150" s="5">
        <f aca="true" t="shared" si="43" ref="K150:K183">IF(I150=1,RANDBETWEEN(0,1),0)</f>
        <v>0</v>
      </c>
      <c r="L150" s="13">
        <f ca="1" t="shared" si="38"/>
        <v>5</v>
      </c>
      <c r="M150" s="13">
        <f aca="true" t="shared" si="44" ref="M150:M183">L150*(RANDBETWEEN($H$20,$I$20))</f>
        <v>15</v>
      </c>
      <c r="N150" s="13">
        <f aca="true" t="shared" si="45" ref="N150:N183">L150*(RANDBETWEEN($H$21,$I$21))</f>
        <v>15</v>
      </c>
      <c r="O150" s="5">
        <f ca="1" t="shared" si="39"/>
        <v>25</v>
      </c>
      <c r="P150" s="5">
        <f aca="true" t="shared" si="46" ref="P150:P183">O150*RANDBETWEEN($H$22,$I$22)</f>
        <v>150</v>
      </c>
      <c r="Q150" s="5">
        <f aca="true" t="shared" si="47" ref="Q150:Q183">O150*RANDBETWEEN($H$23,$I$23)</f>
        <v>75</v>
      </c>
    </row>
    <row r="151" spans="5:17" ht="15.75" customHeight="1">
      <c r="E151" s="5">
        <f ca="1">IF(C6&gt;2,3,"-")</f>
        <v>3</v>
      </c>
      <c r="F151" s="5">
        <f ca="1" t="shared" si="40"/>
        <v>5</v>
      </c>
      <c r="G151" s="5">
        <f ca="1" t="shared" si="41"/>
        <v>5</v>
      </c>
      <c r="H151" s="5">
        <f ca="1" t="shared" si="36"/>
        <v>500</v>
      </c>
      <c r="I151" s="5">
        <f ca="1" t="shared" si="37"/>
        <v>1</v>
      </c>
      <c r="J151" s="5">
        <f ca="1" t="shared" si="42"/>
        <v>0</v>
      </c>
      <c r="K151" s="5">
        <f ca="1" t="shared" si="43"/>
        <v>1</v>
      </c>
      <c r="L151" s="13">
        <f ca="1" t="shared" si="38"/>
        <v>16.666666666666668</v>
      </c>
      <c r="M151" s="13">
        <f ca="1" t="shared" si="44"/>
        <v>50</v>
      </c>
      <c r="N151" s="13">
        <f ca="1" t="shared" si="45"/>
        <v>66.66666666666667</v>
      </c>
      <c r="O151" s="5">
        <f ca="1" t="shared" si="39"/>
        <v>50</v>
      </c>
      <c r="P151" s="5">
        <f ca="1" t="shared" si="46"/>
        <v>500</v>
      </c>
      <c r="Q151" s="5">
        <f ca="1" t="shared" si="47"/>
        <v>150</v>
      </c>
    </row>
    <row r="152" spans="5:17" ht="15.75" customHeight="1">
      <c r="E152" s="5" t="str">
        <f ca="1">IF(C6&gt;3,4,"-")</f>
        <v>-</v>
      </c>
      <c r="F152" s="5">
        <f ca="1" t="shared" si="40"/>
        <v>0</v>
      </c>
      <c r="G152" s="5">
        <f ca="1" t="shared" si="41"/>
        <v>0</v>
      </c>
      <c r="H152" s="5">
        <f ca="1" t="shared" si="36"/>
        <v>0</v>
      </c>
      <c r="I152" s="5" t="str">
        <f ca="1" t="shared" si="37"/>
        <v>-</v>
      </c>
      <c r="J152" s="5">
        <f ca="1" t="shared" si="42"/>
        <v>0</v>
      </c>
      <c r="K152" s="5">
        <f ca="1" t="shared" si="43"/>
        <v>0</v>
      </c>
      <c r="L152" s="13">
        <f ca="1" t="shared" si="38"/>
        <v>0</v>
      </c>
      <c r="M152" s="13">
        <f ca="1" t="shared" si="44"/>
        <v>0</v>
      </c>
      <c r="N152" s="13">
        <f ca="1" t="shared" si="45"/>
        <v>0</v>
      </c>
      <c r="O152" s="5">
        <f ca="1" t="shared" si="39"/>
        <v>0</v>
      </c>
      <c r="P152" s="5">
        <f ca="1" t="shared" si="46"/>
        <v>0</v>
      </c>
      <c r="Q152" s="5">
        <f ca="1" t="shared" si="47"/>
        <v>0</v>
      </c>
    </row>
    <row r="153" spans="5:17" ht="15.75" customHeight="1">
      <c r="E153" s="5" t="str">
        <f ca="1">IF(C6&gt;4,5,"-")</f>
        <v>-</v>
      </c>
      <c r="F153" s="5">
        <f ca="1" t="shared" si="40"/>
        <v>0</v>
      </c>
      <c r="G153" s="5">
        <f ca="1" t="shared" si="41"/>
        <v>0</v>
      </c>
      <c r="H153" s="5">
        <f ca="1" t="shared" si="36"/>
        <v>0</v>
      </c>
      <c r="I153" s="5" t="str">
        <f ca="1" t="shared" si="37"/>
        <v>-</v>
      </c>
      <c r="J153" s="5">
        <f ca="1" t="shared" si="42"/>
        <v>0</v>
      </c>
      <c r="K153" s="5">
        <f ca="1" t="shared" si="43"/>
        <v>0</v>
      </c>
      <c r="L153" s="13">
        <f ca="1" t="shared" si="38"/>
        <v>0</v>
      </c>
      <c r="M153" s="13">
        <f ca="1" t="shared" si="44"/>
        <v>0</v>
      </c>
      <c r="N153" s="13">
        <f ca="1" t="shared" si="45"/>
        <v>0</v>
      </c>
      <c r="O153" s="5">
        <f ca="1" t="shared" si="39"/>
        <v>0</v>
      </c>
      <c r="P153" s="5">
        <f ca="1" t="shared" si="46"/>
        <v>0</v>
      </c>
      <c r="Q153" s="5">
        <f ca="1" t="shared" si="47"/>
        <v>0</v>
      </c>
    </row>
    <row r="154" spans="5:17" ht="15.75" customHeight="1">
      <c r="E154" s="5" t="str">
        <f ca="1">IF(C6&gt;5,6,"-")</f>
        <v>-</v>
      </c>
      <c r="F154" s="5">
        <f ca="1" t="shared" si="40"/>
        <v>0</v>
      </c>
      <c r="G154" s="5">
        <f ca="1" t="shared" si="41"/>
        <v>0</v>
      </c>
      <c r="H154" s="5">
        <f ca="1" t="shared" si="36"/>
        <v>0</v>
      </c>
      <c r="I154" s="5" t="str">
        <f ca="1" t="shared" si="37"/>
        <v>-</v>
      </c>
      <c r="J154" s="5">
        <f ca="1" t="shared" si="42"/>
        <v>0</v>
      </c>
      <c r="K154" s="5">
        <f ca="1" t="shared" si="43"/>
        <v>0</v>
      </c>
      <c r="L154" s="13">
        <f ca="1" t="shared" si="38"/>
        <v>0</v>
      </c>
      <c r="M154" s="13">
        <f ca="1" t="shared" si="44"/>
        <v>0</v>
      </c>
      <c r="N154" s="13">
        <f ca="1" t="shared" si="45"/>
        <v>0</v>
      </c>
      <c r="O154" s="5">
        <f ca="1" t="shared" si="39"/>
        <v>0</v>
      </c>
      <c r="P154" s="5">
        <f ca="1" t="shared" si="46"/>
        <v>0</v>
      </c>
      <c r="Q154" s="5">
        <f ca="1" t="shared" si="47"/>
        <v>0</v>
      </c>
    </row>
    <row r="155" spans="5:17" ht="15.75" customHeight="1">
      <c r="E155" s="5" t="str">
        <f ca="1">IF(C6&gt;6,7,"-")</f>
        <v>-</v>
      </c>
      <c r="F155" s="5">
        <f ca="1" t="shared" si="40"/>
        <v>0</v>
      </c>
      <c r="G155" s="5">
        <f ca="1" t="shared" si="41"/>
        <v>0</v>
      </c>
      <c r="H155" s="5">
        <f ca="1" t="shared" si="36"/>
        <v>0</v>
      </c>
      <c r="I155" s="5" t="str">
        <f ca="1" t="shared" si="37"/>
        <v>-</v>
      </c>
      <c r="J155" s="5">
        <f ca="1" t="shared" si="42"/>
        <v>0</v>
      </c>
      <c r="K155" s="5">
        <f ca="1" t="shared" si="43"/>
        <v>0</v>
      </c>
      <c r="L155" s="13">
        <f ca="1" t="shared" si="38"/>
        <v>0</v>
      </c>
      <c r="M155" s="13">
        <f ca="1" t="shared" si="44"/>
        <v>0</v>
      </c>
      <c r="N155" s="13">
        <f ca="1" t="shared" si="45"/>
        <v>0</v>
      </c>
      <c r="O155" s="5">
        <f ca="1" t="shared" si="39"/>
        <v>0</v>
      </c>
      <c r="P155" s="5">
        <f ca="1" t="shared" si="46"/>
        <v>0</v>
      </c>
      <c r="Q155" s="5">
        <f ca="1" t="shared" si="47"/>
        <v>0</v>
      </c>
    </row>
    <row r="156" spans="5:17" ht="15.75" customHeight="1">
      <c r="E156" s="5" t="str">
        <f ca="1">IF(C6&gt;7,8,"-")</f>
        <v>-</v>
      </c>
      <c r="F156" s="5">
        <f ca="1" t="shared" si="40"/>
        <v>0</v>
      </c>
      <c r="G156" s="5">
        <f ca="1" t="shared" si="41"/>
        <v>0</v>
      </c>
      <c r="H156" s="5">
        <f ca="1" t="shared" si="36"/>
        <v>0</v>
      </c>
      <c r="I156" s="5" t="str">
        <f ca="1" t="shared" si="37"/>
        <v>-</v>
      </c>
      <c r="J156" s="5">
        <f ca="1" t="shared" si="42"/>
        <v>0</v>
      </c>
      <c r="K156" s="5">
        <f ca="1" t="shared" si="43"/>
        <v>0</v>
      </c>
      <c r="L156" s="13">
        <f ca="1" t="shared" si="38"/>
        <v>0</v>
      </c>
      <c r="M156" s="13">
        <f ca="1" t="shared" si="44"/>
        <v>0</v>
      </c>
      <c r="N156" s="13">
        <f ca="1" t="shared" si="45"/>
        <v>0</v>
      </c>
      <c r="O156" s="5">
        <f ca="1" t="shared" si="39"/>
        <v>0</v>
      </c>
      <c r="P156" s="5">
        <f ca="1" t="shared" si="46"/>
        <v>0</v>
      </c>
      <c r="Q156" s="5">
        <f ca="1" t="shared" si="47"/>
        <v>0</v>
      </c>
    </row>
    <row r="157" spans="5:17" ht="15.75" customHeight="1">
      <c r="E157" s="5" t="str">
        <f ca="1">IF(C6&gt;8,9,"-")</f>
        <v>-</v>
      </c>
      <c r="F157" s="5">
        <f ca="1" t="shared" si="40"/>
        <v>0</v>
      </c>
      <c r="G157" s="5">
        <f ca="1" t="shared" si="41"/>
        <v>0</v>
      </c>
      <c r="H157" s="5">
        <f ca="1" t="shared" si="36"/>
        <v>0</v>
      </c>
      <c r="I157" s="5" t="str">
        <f ca="1" t="shared" si="37"/>
        <v>-</v>
      </c>
      <c r="J157" s="5">
        <f ca="1" t="shared" si="42"/>
        <v>0</v>
      </c>
      <c r="K157" s="5">
        <f ca="1" t="shared" si="43"/>
        <v>0</v>
      </c>
      <c r="L157" s="13">
        <f ca="1" t="shared" si="38"/>
        <v>0</v>
      </c>
      <c r="M157" s="13">
        <f ca="1" t="shared" si="44"/>
        <v>0</v>
      </c>
      <c r="N157" s="13">
        <f ca="1" t="shared" si="45"/>
        <v>0</v>
      </c>
      <c r="O157" s="5">
        <f ca="1" t="shared" si="39"/>
        <v>0</v>
      </c>
      <c r="P157" s="5">
        <f ca="1" t="shared" si="46"/>
        <v>0</v>
      </c>
      <c r="Q157" s="5">
        <f ca="1" t="shared" si="47"/>
        <v>0</v>
      </c>
    </row>
    <row r="158" spans="5:17" ht="15.75" customHeight="1">
      <c r="E158" s="5" t="str">
        <f ca="1">IF(C6&gt;9,10,"-")</f>
        <v>-</v>
      </c>
      <c r="F158" s="5">
        <f ca="1" t="shared" si="40"/>
        <v>0</v>
      </c>
      <c r="G158" s="5">
        <f ca="1" t="shared" si="41"/>
        <v>0</v>
      </c>
      <c r="H158" s="5">
        <f ca="1" t="shared" si="36"/>
        <v>0</v>
      </c>
      <c r="I158" s="5" t="str">
        <f ca="1" t="shared" si="37"/>
        <v>-</v>
      </c>
      <c r="J158" s="5">
        <f ca="1" t="shared" si="42"/>
        <v>0</v>
      </c>
      <c r="K158" s="5">
        <f ca="1" t="shared" si="43"/>
        <v>0</v>
      </c>
      <c r="L158" s="13">
        <f ca="1" t="shared" si="38"/>
        <v>0</v>
      </c>
      <c r="M158" s="13">
        <f ca="1" t="shared" si="44"/>
        <v>0</v>
      </c>
      <c r="N158" s="13">
        <f ca="1" t="shared" si="45"/>
        <v>0</v>
      </c>
      <c r="O158" s="5">
        <f ca="1" t="shared" si="39"/>
        <v>0</v>
      </c>
      <c r="P158" s="5">
        <f ca="1" t="shared" si="46"/>
        <v>0</v>
      </c>
      <c r="Q158" s="5">
        <f ca="1" t="shared" si="47"/>
        <v>0</v>
      </c>
    </row>
    <row r="159" spans="5:17" ht="15.75" customHeight="1">
      <c r="E159" s="5" t="str">
        <f ca="1">IF(C6&gt;10,11,"-")</f>
        <v>-</v>
      </c>
      <c r="F159" s="5">
        <f ca="1" t="shared" si="40"/>
        <v>0</v>
      </c>
      <c r="G159" s="5">
        <f ca="1" t="shared" si="41"/>
        <v>0</v>
      </c>
      <c r="H159" s="5">
        <f ca="1" t="shared" si="36"/>
        <v>0</v>
      </c>
      <c r="I159" s="5" t="str">
        <f ca="1" t="shared" si="37"/>
        <v>-</v>
      </c>
      <c r="J159" s="5">
        <f ca="1" t="shared" si="42"/>
        <v>0</v>
      </c>
      <c r="K159" s="5">
        <f ca="1" t="shared" si="43"/>
        <v>0</v>
      </c>
      <c r="L159" s="13">
        <f ca="1" t="shared" si="38"/>
        <v>0</v>
      </c>
      <c r="M159" s="13">
        <f ca="1" t="shared" si="44"/>
        <v>0</v>
      </c>
      <c r="N159" s="13">
        <f ca="1" t="shared" si="45"/>
        <v>0</v>
      </c>
      <c r="O159" s="5">
        <f ca="1" t="shared" si="39"/>
        <v>0</v>
      </c>
      <c r="P159" s="5">
        <f ca="1" t="shared" si="46"/>
        <v>0</v>
      </c>
      <c r="Q159" s="5">
        <f ca="1" t="shared" si="47"/>
        <v>0</v>
      </c>
    </row>
    <row r="160" spans="5:17" ht="15.75" customHeight="1">
      <c r="E160" s="5" t="str">
        <f ca="1">IF(C6&gt;11,12,"-")</f>
        <v>-</v>
      </c>
      <c r="F160" s="5">
        <f ca="1" t="shared" si="40"/>
        <v>0</v>
      </c>
      <c r="G160" s="5">
        <f ca="1" t="shared" si="41"/>
        <v>0</v>
      </c>
      <c r="H160" s="5">
        <f ca="1" t="shared" si="36"/>
        <v>0</v>
      </c>
      <c r="I160" s="5" t="str">
        <f ca="1" t="shared" si="37"/>
        <v>-</v>
      </c>
      <c r="J160" s="5">
        <f ca="1" t="shared" si="42"/>
        <v>0</v>
      </c>
      <c r="K160" s="5">
        <f ca="1" t="shared" si="43"/>
        <v>0</v>
      </c>
      <c r="L160" s="13">
        <f ca="1" t="shared" si="38"/>
        <v>0</v>
      </c>
      <c r="M160" s="13">
        <f ca="1" t="shared" si="44"/>
        <v>0</v>
      </c>
      <c r="N160" s="13">
        <f ca="1" t="shared" si="45"/>
        <v>0</v>
      </c>
      <c r="O160" s="5">
        <f ca="1" t="shared" si="39"/>
        <v>0</v>
      </c>
      <c r="P160" s="5">
        <f ca="1" t="shared" si="46"/>
        <v>0</v>
      </c>
      <c r="Q160" s="5">
        <f ca="1" t="shared" si="47"/>
        <v>0</v>
      </c>
    </row>
    <row r="161" spans="5:17" ht="15.75" customHeight="1">
      <c r="E161" s="5" t="str">
        <f ca="1">IF(C6&gt;12,13,"-")</f>
        <v>-</v>
      </c>
      <c r="F161" s="5">
        <f ca="1" t="shared" si="40"/>
        <v>0</v>
      </c>
      <c r="G161" s="5">
        <f ca="1" t="shared" si="41"/>
        <v>0</v>
      </c>
      <c r="H161" s="5">
        <f ca="1" t="shared" si="36"/>
        <v>0</v>
      </c>
      <c r="I161" s="5" t="str">
        <f ca="1" t="shared" si="37"/>
        <v>-</v>
      </c>
      <c r="J161" s="5">
        <f ca="1" t="shared" si="42"/>
        <v>0</v>
      </c>
      <c r="K161" s="5">
        <f ca="1" t="shared" si="43"/>
        <v>0</v>
      </c>
      <c r="L161" s="13">
        <f ca="1" t="shared" si="38"/>
        <v>0</v>
      </c>
      <c r="M161" s="13">
        <f ca="1" t="shared" si="44"/>
        <v>0</v>
      </c>
      <c r="N161" s="13">
        <f ca="1" t="shared" si="45"/>
        <v>0</v>
      </c>
      <c r="O161" s="5">
        <f ca="1" t="shared" si="39"/>
        <v>0</v>
      </c>
      <c r="P161" s="5">
        <f ca="1" t="shared" si="46"/>
        <v>0</v>
      </c>
      <c r="Q161" s="5">
        <f ca="1" t="shared" si="47"/>
        <v>0</v>
      </c>
    </row>
    <row r="162" spans="5:17" ht="15.75" customHeight="1">
      <c r="E162" s="5" t="str">
        <f ca="1">IF(C6&gt;13,14,"-")</f>
        <v>-</v>
      </c>
      <c r="F162" s="5">
        <f ca="1" t="shared" si="40"/>
        <v>0</v>
      </c>
      <c r="G162" s="5">
        <f ca="1" t="shared" si="41"/>
        <v>0</v>
      </c>
      <c r="H162" s="5">
        <f ca="1" t="shared" si="36"/>
        <v>0</v>
      </c>
      <c r="I162" s="5" t="str">
        <f ca="1" t="shared" si="37"/>
        <v>-</v>
      </c>
      <c r="J162" s="5">
        <f ca="1" t="shared" si="42"/>
        <v>0</v>
      </c>
      <c r="K162" s="5">
        <f ca="1" t="shared" si="43"/>
        <v>0</v>
      </c>
      <c r="L162" s="13">
        <f ca="1" t="shared" si="38"/>
        <v>0</v>
      </c>
      <c r="M162" s="13">
        <f ca="1" t="shared" si="44"/>
        <v>0</v>
      </c>
      <c r="N162" s="13">
        <f ca="1" t="shared" si="45"/>
        <v>0</v>
      </c>
      <c r="O162" s="5">
        <f ca="1" t="shared" si="39"/>
        <v>0</v>
      </c>
      <c r="P162" s="5">
        <f ca="1" t="shared" si="46"/>
        <v>0</v>
      </c>
      <c r="Q162" s="5">
        <f ca="1" t="shared" si="47"/>
        <v>0</v>
      </c>
    </row>
    <row r="163" spans="5:17" ht="15.75" customHeight="1">
      <c r="E163" s="5" t="str">
        <f ca="1">IF(C6&gt;14,15,"-")</f>
        <v>-</v>
      </c>
      <c r="F163" s="5">
        <f ca="1" t="shared" si="40"/>
        <v>0</v>
      </c>
      <c r="G163" s="5">
        <f ca="1" t="shared" si="41"/>
        <v>0</v>
      </c>
      <c r="H163" s="5">
        <f ca="1" t="shared" si="36"/>
        <v>0</v>
      </c>
      <c r="I163" s="5" t="str">
        <f ca="1" t="shared" si="37"/>
        <v>-</v>
      </c>
      <c r="J163" s="5">
        <f ca="1" t="shared" si="42"/>
        <v>0</v>
      </c>
      <c r="K163" s="5">
        <f ca="1" t="shared" si="43"/>
        <v>0</v>
      </c>
      <c r="L163" s="13">
        <f ca="1" t="shared" si="38"/>
        <v>0</v>
      </c>
      <c r="M163" s="13">
        <f ca="1" t="shared" si="44"/>
        <v>0</v>
      </c>
      <c r="N163" s="13">
        <f ca="1" t="shared" si="45"/>
        <v>0</v>
      </c>
      <c r="O163" s="5">
        <f ca="1" t="shared" si="39"/>
        <v>0</v>
      </c>
      <c r="P163" s="5">
        <f ca="1" t="shared" si="46"/>
        <v>0</v>
      </c>
      <c r="Q163" s="5">
        <f ca="1" t="shared" si="47"/>
        <v>0</v>
      </c>
    </row>
    <row r="164" spans="5:17" ht="15.75" customHeight="1">
      <c r="E164" s="5" t="str">
        <f ca="1">IF(C6&gt;15,16,"-")</f>
        <v>-</v>
      </c>
      <c r="F164" s="5">
        <f ca="1" t="shared" si="40"/>
        <v>0</v>
      </c>
      <c r="G164" s="5">
        <f ca="1" t="shared" si="41"/>
        <v>0</v>
      </c>
      <c r="H164" s="5">
        <f ca="1" t="shared" si="36"/>
        <v>0</v>
      </c>
      <c r="I164" s="5" t="str">
        <f ca="1" t="shared" si="37"/>
        <v>-</v>
      </c>
      <c r="J164" s="5">
        <f ca="1" t="shared" si="42"/>
        <v>0</v>
      </c>
      <c r="K164" s="5">
        <f ca="1" t="shared" si="43"/>
        <v>0</v>
      </c>
      <c r="L164" s="13">
        <f ca="1" t="shared" si="38"/>
        <v>0</v>
      </c>
      <c r="M164" s="13">
        <f ca="1" t="shared" si="44"/>
        <v>0</v>
      </c>
      <c r="N164" s="13">
        <f ca="1" t="shared" si="45"/>
        <v>0</v>
      </c>
      <c r="O164" s="5">
        <f ca="1" t="shared" si="39"/>
        <v>0</v>
      </c>
      <c r="P164" s="5">
        <f ca="1" t="shared" si="46"/>
        <v>0</v>
      </c>
      <c r="Q164" s="5">
        <f ca="1" t="shared" si="47"/>
        <v>0</v>
      </c>
    </row>
    <row r="165" spans="5:17" ht="15.75" customHeight="1">
      <c r="E165" s="5" t="str">
        <f ca="1">IF(C6&gt;16,17,"-")</f>
        <v>-</v>
      </c>
      <c r="F165" s="5">
        <f ca="1" t="shared" si="40"/>
        <v>0</v>
      </c>
      <c r="G165" s="5">
        <f ca="1" t="shared" si="41"/>
        <v>0</v>
      </c>
      <c r="H165" s="5">
        <f ca="1" t="shared" si="36"/>
        <v>0</v>
      </c>
      <c r="I165" s="5" t="str">
        <f ca="1" t="shared" si="37"/>
        <v>-</v>
      </c>
      <c r="J165" s="5">
        <f ca="1" t="shared" si="42"/>
        <v>0</v>
      </c>
      <c r="K165" s="5">
        <f ca="1" t="shared" si="43"/>
        <v>0</v>
      </c>
      <c r="L165" s="13">
        <f ca="1" t="shared" si="38"/>
        <v>0</v>
      </c>
      <c r="M165" s="13">
        <f ca="1" t="shared" si="44"/>
        <v>0</v>
      </c>
      <c r="N165" s="13">
        <f ca="1" t="shared" si="45"/>
        <v>0</v>
      </c>
      <c r="O165" s="5">
        <f ca="1" t="shared" si="39"/>
        <v>0</v>
      </c>
      <c r="P165" s="5">
        <f ca="1" t="shared" si="46"/>
        <v>0</v>
      </c>
      <c r="Q165" s="5">
        <f ca="1" t="shared" si="47"/>
        <v>0</v>
      </c>
    </row>
    <row r="166" spans="5:17" ht="15.75" customHeight="1">
      <c r="E166" s="5" t="str">
        <f ca="1">IF(C6&gt;17,18,"-")</f>
        <v>-</v>
      </c>
      <c r="F166" s="5">
        <f ca="1" t="shared" si="40"/>
        <v>0</v>
      </c>
      <c r="G166" s="5">
        <f ca="1" t="shared" si="41"/>
        <v>0</v>
      </c>
      <c r="H166" s="5">
        <f ca="1" t="shared" si="36"/>
        <v>0</v>
      </c>
      <c r="I166" s="5" t="str">
        <f ca="1" t="shared" si="37"/>
        <v>-</v>
      </c>
      <c r="J166" s="5">
        <f ca="1" t="shared" si="42"/>
        <v>0</v>
      </c>
      <c r="K166" s="5">
        <f ca="1" t="shared" si="43"/>
        <v>0</v>
      </c>
      <c r="L166" s="13">
        <f ca="1" t="shared" si="38"/>
        <v>0</v>
      </c>
      <c r="M166" s="13">
        <f ca="1" t="shared" si="44"/>
        <v>0</v>
      </c>
      <c r="N166" s="13">
        <f ca="1" t="shared" si="45"/>
        <v>0</v>
      </c>
      <c r="O166" s="5">
        <f ca="1" t="shared" si="39"/>
        <v>0</v>
      </c>
      <c r="P166" s="5">
        <f ca="1" t="shared" si="46"/>
        <v>0</v>
      </c>
      <c r="Q166" s="5">
        <f ca="1" t="shared" si="47"/>
        <v>0</v>
      </c>
    </row>
    <row r="167" spans="5:17" ht="15.75" customHeight="1">
      <c r="E167" s="5" t="str">
        <f ca="1">IF(C6&gt;18,19,"-")</f>
        <v>-</v>
      </c>
      <c r="F167" s="5">
        <f ca="1" t="shared" si="40"/>
        <v>0</v>
      </c>
      <c r="G167" s="5">
        <f ca="1" t="shared" si="41"/>
        <v>0</v>
      </c>
      <c r="H167" s="5">
        <f ca="1" t="shared" si="36"/>
        <v>0</v>
      </c>
      <c r="I167" s="5" t="str">
        <f ca="1" t="shared" si="37"/>
        <v>-</v>
      </c>
      <c r="J167" s="5">
        <f ca="1" t="shared" si="42"/>
        <v>0</v>
      </c>
      <c r="K167" s="5">
        <f ca="1" t="shared" si="43"/>
        <v>0</v>
      </c>
      <c r="L167" s="13">
        <f ca="1" t="shared" si="38"/>
        <v>0</v>
      </c>
      <c r="M167" s="13">
        <f ca="1" t="shared" si="44"/>
        <v>0</v>
      </c>
      <c r="N167" s="13">
        <f ca="1" t="shared" si="45"/>
        <v>0</v>
      </c>
      <c r="O167" s="5">
        <f ca="1" t="shared" si="39"/>
        <v>0</v>
      </c>
      <c r="P167" s="5">
        <f ca="1" t="shared" si="46"/>
        <v>0</v>
      </c>
      <c r="Q167" s="5">
        <f ca="1" t="shared" si="47"/>
        <v>0</v>
      </c>
    </row>
    <row r="168" spans="5:17" ht="15.75" customHeight="1">
      <c r="E168" s="5" t="str">
        <f ca="1">IF(C6&gt;19,20,"-")</f>
        <v>-</v>
      </c>
      <c r="F168" s="5">
        <f ca="1" t="shared" si="40"/>
        <v>0</v>
      </c>
      <c r="G168" s="5">
        <f ca="1" t="shared" si="41"/>
        <v>0</v>
      </c>
      <c r="H168" s="5">
        <f ca="1" t="shared" si="36"/>
        <v>0</v>
      </c>
      <c r="I168" s="5" t="str">
        <f ca="1" t="shared" si="37"/>
        <v>-</v>
      </c>
      <c r="J168" s="5">
        <f ca="1" t="shared" si="42"/>
        <v>0</v>
      </c>
      <c r="K168" s="5">
        <f ca="1" t="shared" si="43"/>
        <v>0</v>
      </c>
      <c r="L168" s="13">
        <f ca="1" t="shared" si="38"/>
        <v>0</v>
      </c>
      <c r="M168" s="13">
        <f ca="1" t="shared" si="44"/>
        <v>0</v>
      </c>
      <c r="N168" s="13">
        <f ca="1" t="shared" si="45"/>
        <v>0</v>
      </c>
      <c r="O168" s="5">
        <f ca="1" t="shared" si="39"/>
        <v>0</v>
      </c>
      <c r="P168" s="5">
        <f ca="1" t="shared" si="46"/>
        <v>0</v>
      </c>
      <c r="Q168" s="5">
        <f ca="1" t="shared" si="47"/>
        <v>0</v>
      </c>
    </row>
    <row r="169" spans="5:17" ht="15.75" customHeight="1">
      <c r="E169" s="5" t="str">
        <f ca="1">IF(C6&gt;20,21,"-")</f>
        <v>-</v>
      </c>
      <c r="F169" s="5">
        <f ca="1" t="shared" si="40"/>
        <v>0</v>
      </c>
      <c r="G169" s="5">
        <f ca="1" t="shared" si="41"/>
        <v>0</v>
      </c>
      <c r="H169" s="5">
        <f ca="1" t="shared" si="36"/>
        <v>0</v>
      </c>
      <c r="I169" s="5" t="str">
        <f ca="1" t="shared" si="37"/>
        <v>-</v>
      </c>
      <c r="J169" s="5">
        <f ca="1" t="shared" si="42"/>
        <v>0</v>
      </c>
      <c r="K169" s="5">
        <f ca="1" t="shared" si="43"/>
        <v>0</v>
      </c>
      <c r="L169" s="13">
        <f ca="1" t="shared" si="38"/>
        <v>0</v>
      </c>
      <c r="M169" s="13">
        <f ca="1" t="shared" si="44"/>
        <v>0</v>
      </c>
      <c r="N169" s="13">
        <f ca="1" t="shared" si="45"/>
        <v>0</v>
      </c>
      <c r="O169" s="5">
        <f ca="1" t="shared" si="39"/>
        <v>0</v>
      </c>
      <c r="P169" s="5">
        <f ca="1" t="shared" si="46"/>
        <v>0</v>
      </c>
      <c r="Q169" s="5">
        <f ca="1" t="shared" si="47"/>
        <v>0</v>
      </c>
    </row>
    <row r="170" spans="5:17" ht="15.75" customHeight="1">
      <c r="E170" s="5" t="str">
        <f ca="1">IF(C6&gt;21,22,"-")</f>
        <v>-</v>
      </c>
      <c r="F170" s="5">
        <f ca="1" t="shared" si="40"/>
        <v>0</v>
      </c>
      <c r="G170" s="5">
        <f ca="1" t="shared" si="41"/>
        <v>0</v>
      </c>
      <c r="H170" s="5">
        <f ca="1" t="shared" si="36"/>
        <v>0</v>
      </c>
      <c r="I170" s="5" t="str">
        <f ca="1" t="shared" si="37"/>
        <v>-</v>
      </c>
      <c r="J170" s="5">
        <f ca="1" t="shared" si="42"/>
        <v>0</v>
      </c>
      <c r="K170" s="5">
        <f ca="1" t="shared" si="43"/>
        <v>0</v>
      </c>
      <c r="L170" s="13">
        <f ca="1" t="shared" si="38"/>
        <v>0</v>
      </c>
      <c r="M170" s="13">
        <f ca="1" t="shared" si="44"/>
        <v>0</v>
      </c>
      <c r="N170" s="13">
        <f ca="1" t="shared" si="45"/>
        <v>0</v>
      </c>
      <c r="O170" s="5">
        <f ca="1" t="shared" si="39"/>
        <v>0</v>
      </c>
      <c r="P170" s="5">
        <f ca="1" t="shared" si="46"/>
        <v>0</v>
      </c>
      <c r="Q170" s="5">
        <f ca="1" t="shared" si="47"/>
        <v>0</v>
      </c>
    </row>
    <row r="171" spans="5:17" ht="15.75" customHeight="1">
      <c r="E171" s="5" t="str">
        <f ca="1">IF(C6&gt;22,23,"-")</f>
        <v>-</v>
      </c>
      <c r="F171" s="5">
        <f ca="1" t="shared" si="40"/>
        <v>0</v>
      </c>
      <c r="G171" s="5">
        <f ca="1" t="shared" si="41"/>
        <v>0</v>
      </c>
      <c r="H171" s="5">
        <f ca="1" t="shared" si="36"/>
        <v>0</v>
      </c>
      <c r="I171" s="5" t="str">
        <f ca="1" t="shared" si="37"/>
        <v>-</v>
      </c>
      <c r="J171" s="5">
        <f ca="1" t="shared" si="42"/>
        <v>0</v>
      </c>
      <c r="K171" s="5">
        <f ca="1" t="shared" si="43"/>
        <v>0</v>
      </c>
      <c r="L171" s="13">
        <f ca="1" t="shared" si="38"/>
        <v>0</v>
      </c>
      <c r="M171" s="13">
        <f ca="1" t="shared" si="44"/>
        <v>0</v>
      </c>
      <c r="N171" s="13">
        <f ca="1" t="shared" si="45"/>
        <v>0</v>
      </c>
      <c r="O171" s="5">
        <f ca="1" t="shared" si="39"/>
        <v>0</v>
      </c>
      <c r="P171" s="5">
        <f ca="1" t="shared" si="46"/>
        <v>0</v>
      </c>
      <c r="Q171" s="5">
        <f ca="1" t="shared" si="47"/>
        <v>0</v>
      </c>
    </row>
    <row r="172" spans="5:17" ht="15.75" customHeight="1">
      <c r="E172" s="5" t="str">
        <f ca="1">IF(C6&gt;23,24,"-")</f>
        <v>-</v>
      </c>
      <c r="F172" s="5">
        <f ca="1" t="shared" si="40"/>
        <v>0</v>
      </c>
      <c r="G172" s="5">
        <f ca="1" t="shared" si="41"/>
        <v>0</v>
      </c>
      <c r="H172" s="5">
        <f ca="1" t="shared" si="36"/>
        <v>0</v>
      </c>
      <c r="I172" s="5" t="str">
        <f ca="1" t="shared" si="37"/>
        <v>-</v>
      </c>
      <c r="J172" s="5">
        <f ca="1" t="shared" si="42"/>
        <v>0</v>
      </c>
      <c r="K172" s="5">
        <f ca="1" t="shared" si="43"/>
        <v>0</v>
      </c>
      <c r="L172" s="13">
        <f ca="1" t="shared" si="38"/>
        <v>0</v>
      </c>
      <c r="M172" s="13">
        <f ca="1" t="shared" si="44"/>
        <v>0</v>
      </c>
      <c r="N172" s="13">
        <f ca="1" t="shared" si="45"/>
        <v>0</v>
      </c>
      <c r="O172" s="5">
        <f ca="1" t="shared" si="39"/>
        <v>0</v>
      </c>
      <c r="P172" s="5">
        <f ca="1" t="shared" si="46"/>
        <v>0</v>
      </c>
      <c r="Q172" s="5">
        <f ca="1" t="shared" si="47"/>
        <v>0</v>
      </c>
    </row>
    <row r="173" spans="5:17" ht="15.75" customHeight="1">
      <c r="E173" s="5" t="str">
        <f ca="1">IF(C6&gt;24,25,"-")</f>
        <v>-</v>
      </c>
      <c r="F173" s="5">
        <f ca="1" t="shared" si="40"/>
        <v>0</v>
      </c>
      <c r="G173" s="5">
        <f ca="1" t="shared" si="41"/>
        <v>0</v>
      </c>
      <c r="H173" s="5">
        <f ca="1" t="shared" si="36"/>
        <v>0</v>
      </c>
      <c r="I173" s="5" t="str">
        <f ca="1" t="shared" si="37"/>
        <v>-</v>
      </c>
      <c r="J173" s="5">
        <f ca="1" t="shared" si="42"/>
        <v>0</v>
      </c>
      <c r="K173" s="5">
        <f ca="1" t="shared" si="43"/>
        <v>0</v>
      </c>
      <c r="L173" s="13">
        <f ca="1" t="shared" si="38"/>
        <v>0</v>
      </c>
      <c r="M173" s="13">
        <f ca="1" t="shared" si="44"/>
        <v>0</v>
      </c>
      <c r="N173" s="13">
        <f ca="1" t="shared" si="45"/>
        <v>0</v>
      </c>
      <c r="O173" s="5">
        <f ca="1" t="shared" si="39"/>
        <v>0</v>
      </c>
      <c r="P173" s="5">
        <f ca="1" t="shared" si="46"/>
        <v>0</v>
      </c>
      <c r="Q173" s="5">
        <f ca="1" t="shared" si="47"/>
        <v>0</v>
      </c>
    </row>
    <row r="174" spans="5:17" ht="15.75" customHeight="1">
      <c r="E174" s="5" t="str">
        <f ca="1">IF(C6&gt;25,26,"-")</f>
        <v>-</v>
      </c>
      <c r="F174" s="5">
        <f ca="1" t="shared" si="40"/>
        <v>0</v>
      </c>
      <c r="G174" s="5">
        <f ca="1" t="shared" si="41"/>
        <v>0</v>
      </c>
      <c r="H174" s="5">
        <f ca="1" t="shared" si="36"/>
        <v>0</v>
      </c>
      <c r="I174" s="5" t="str">
        <f ca="1" t="shared" si="37"/>
        <v>-</v>
      </c>
      <c r="J174" s="5">
        <f ca="1" t="shared" si="42"/>
        <v>0</v>
      </c>
      <c r="K174" s="5">
        <f ca="1" t="shared" si="43"/>
        <v>0</v>
      </c>
      <c r="L174" s="13">
        <f ca="1" t="shared" si="38"/>
        <v>0</v>
      </c>
      <c r="M174" s="13">
        <f ca="1" t="shared" si="44"/>
        <v>0</v>
      </c>
      <c r="N174" s="13">
        <f ca="1" t="shared" si="45"/>
        <v>0</v>
      </c>
      <c r="O174" s="5">
        <f ca="1" t="shared" si="39"/>
        <v>0</v>
      </c>
      <c r="P174" s="5">
        <f ca="1" t="shared" si="46"/>
        <v>0</v>
      </c>
      <c r="Q174" s="5">
        <f ca="1" t="shared" si="47"/>
        <v>0</v>
      </c>
    </row>
    <row r="175" spans="5:17" ht="15.75" customHeight="1">
      <c r="E175" s="5" t="str">
        <f ca="1">IF(C6&gt;26,27,"-")</f>
        <v>-</v>
      </c>
      <c r="F175" s="5">
        <f ca="1" t="shared" si="40"/>
        <v>0</v>
      </c>
      <c r="G175" s="5">
        <f ca="1" t="shared" si="41"/>
        <v>0</v>
      </c>
      <c r="H175" s="5">
        <f ca="1" t="shared" si="36"/>
        <v>0</v>
      </c>
      <c r="I175" s="5" t="str">
        <f ca="1" t="shared" si="37"/>
        <v>-</v>
      </c>
      <c r="J175" s="5">
        <f ca="1" t="shared" si="42"/>
        <v>0</v>
      </c>
      <c r="K175" s="5">
        <f ca="1" t="shared" si="43"/>
        <v>0</v>
      </c>
      <c r="L175" s="13">
        <f ca="1" t="shared" si="38"/>
        <v>0</v>
      </c>
      <c r="M175" s="13">
        <f ca="1" t="shared" si="44"/>
        <v>0</v>
      </c>
      <c r="N175" s="13">
        <f ca="1" t="shared" si="45"/>
        <v>0</v>
      </c>
      <c r="O175" s="5">
        <f ca="1" t="shared" si="39"/>
        <v>0</v>
      </c>
      <c r="P175" s="5">
        <f ca="1" t="shared" si="46"/>
        <v>0</v>
      </c>
      <c r="Q175" s="5">
        <f ca="1" t="shared" si="47"/>
        <v>0</v>
      </c>
    </row>
    <row r="176" spans="5:17" ht="15.75" customHeight="1">
      <c r="E176" s="5" t="str">
        <f ca="1">IF(C6&gt;27,28,"-")</f>
        <v>-</v>
      </c>
      <c r="F176" s="5">
        <f ca="1" t="shared" si="40"/>
        <v>0</v>
      </c>
      <c r="G176" s="5">
        <f ca="1" t="shared" si="41"/>
        <v>0</v>
      </c>
      <c r="H176" s="5">
        <f ca="1" t="shared" si="36"/>
        <v>0</v>
      </c>
      <c r="I176" s="5" t="str">
        <f ca="1" t="shared" si="37"/>
        <v>-</v>
      </c>
      <c r="J176" s="5">
        <f ca="1" t="shared" si="42"/>
        <v>0</v>
      </c>
      <c r="K176" s="5">
        <f ca="1" t="shared" si="43"/>
        <v>0</v>
      </c>
      <c r="L176" s="13">
        <f ca="1" t="shared" si="38"/>
        <v>0</v>
      </c>
      <c r="M176" s="13">
        <f ca="1" t="shared" si="44"/>
        <v>0</v>
      </c>
      <c r="N176" s="13">
        <f ca="1" t="shared" si="45"/>
        <v>0</v>
      </c>
      <c r="O176" s="5">
        <f ca="1" t="shared" si="39"/>
        <v>0</v>
      </c>
      <c r="P176" s="5">
        <f ca="1" t="shared" si="46"/>
        <v>0</v>
      </c>
      <c r="Q176" s="5">
        <f ca="1" t="shared" si="47"/>
        <v>0</v>
      </c>
    </row>
    <row r="177" spans="5:17" ht="15.75" customHeight="1">
      <c r="E177" s="5" t="str">
        <f ca="1">IF(C6&gt;28,29,"-")</f>
        <v>-</v>
      </c>
      <c r="F177" s="5">
        <f ca="1" t="shared" si="40"/>
        <v>0</v>
      </c>
      <c r="G177" s="5">
        <f ca="1" t="shared" si="41"/>
        <v>0</v>
      </c>
      <c r="H177" s="5">
        <f ca="1" t="shared" si="36"/>
        <v>0</v>
      </c>
      <c r="I177" s="5" t="str">
        <f ca="1" t="shared" si="37"/>
        <v>-</v>
      </c>
      <c r="J177" s="5">
        <f ca="1" t="shared" si="42"/>
        <v>0</v>
      </c>
      <c r="K177" s="5">
        <f ca="1" t="shared" si="43"/>
        <v>0</v>
      </c>
      <c r="L177" s="13">
        <f ca="1" t="shared" si="38"/>
        <v>0</v>
      </c>
      <c r="M177" s="13">
        <f ca="1" t="shared" si="44"/>
        <v>0</v>
      </c>
      <c r="N177" s="13">
        <f ca="1" t="shared" si="45"/>
        <v>0</v>
      </c>
      <c r="O177" s="5">
        <f ca="1" t="shared" si="39"/>
        <v>0</v>
      </c>
      <c r="P177" s="5">
        <f ca="1" t="shared" si="46"/>
        <v>0</v>
      </c>
      <c r="Q177" s="5">
        <f ca="1" t="shared" si="47"/>
        <v>0</v>
      </c>
    </row>
    <row r="178" spans="5:17" ht="15.75" customHeight="1">
      <c r="E178" s="5" t="str">
        <f ca="1">IF(C6&gt;29,30,"-")</f>
        <v>-</v>
      </c>
      <c r="F178" s="5">
        <f ca="1" t="shared" si="40"/>
        <v>0</v>
      </c>
      <c r="G178" s="5">
        <f ca="1" t="shared" si="41"/>
        <v>0</v>
      </c>
      <c r="H178" s="5">
        <f ca="1" t="shared" si="36"/>
        <v>0</v>
      </c>
      <c r="I178" s="5" t="str">
        <f ca="1" t="shared" si="37"/>
        <v>-</v>
      </c>
      <c r="J178" s="5">
        <f ca="1" t="shared" si="42"/>
        <v>0</v>
      </c>
      <c r="K178" s="5">
        <f ca="1" t="shared" si="43"/>
        <v>0</v>
      </c>
      <c r="L178" s="13">
        <f ca="1" t="shared" si="38"/>
        <v>0</v>
      </c>
      <c r="M178" s="13">
        <f ca="1" t="shared" si="44"/>
        <v>0</v>
      </c>
      <c r="N178" s="13">
        <f ca="1" t="shared" si="45"/>
        <v>0</v>
      </c>
      <c r="O178" s="5">
        <f ca="1" t="shared" si="39"/>
        <v>0</v>
      </c>
      <c r="P178" s="5">
        <f ca="1" t="shared" si="46"/>
        <v>0</v>
      </c>
      <c r="Q178" s="5">
        <f ca="1" t="shared" si="47"/>
        <v>0</v>
      </c>
    </row>
    <row r="179" spans="5:17" ht="15.75" customHeight="1">
      <c r="E179" s="5" t="str">
        <f ca="1">IF(C6&gt;30,31,"-")</f>
        <v>-</v>
      </c>
      <c r="F179" s="5">
        <f ca="1" t="shared" si="40"/>
        <v>0</v>
      </c>
      <c r="G179" s="5">
        <f ca="1" t="shared" si="41"/>
        <v>0</v>
      </c>
      <c r="H179" s="5">
        <f ca="1" t="shared" si="36"/>
        <v>0</v>
      </c>
      <c r="I179" s="5" t="str">
        <f ca="1" t="shared" si="37"/>
        <v>-</v>
      </c>
      <c r="J179" s="5">
        <f ca="1" t="shared" si="42"/>
        <v>0</v>
      </c>
      <c r="K179" s="5">
        <f ca="1" t="shared" si="43"/>
        <v>0</v>
      </c>
      <c r="L179" s="13">
        <f ca="1" t="shared" si="38"/>
        <v>0</v>
      </c>
      <c r="M179" s="13">
        <f ca="1" t="shared" si="44"/>
        <v>0</v>
      </c>
      <c r="N179" s="13">
        <f ca="1" t="shared" si="45"/>
        <v>0</v>
      </c>
      <c r="O179" s="5">
        <f ca="1" t="shared" si="39"/>
        <v>0</v>
      </c>
      <c r="P179" s="5">
        <f ca="1" t="shared" si="46"/>
        <v>0</v>
      </c>
      <c r="Q179" s="5">
        <f ca="1" t="shared" si="47"/>
        <v>0</v>
      </c>
    </row>
    <row r="180" spans="5:17" ht="15.75" customHeight="1">
      <c r="E180" s="5" t="str">
        <f ca="1">IF(C6&gt;31,32,"-")</f>
        <v>-</v>
      </c>
      <c r="F180" s="5">
        <f ca="1" t="shared" si="40"/>
        <v>0</v>
      </c>
      <c r="G180" s="5">
        <f ca="1" t="shared" si="41"/>
        <v>0</v>
      </c>
      <c r="H180" s="5">
        <f ca="1" t="shared" si="36"/>
        <v>0</v>
      </c>
      <c r="I180" s="5" t="str">
        <f ca="1" t="shared" si="37"/>
        <v>-</v>
      </c>
      <c r="J180" s="5">
        <f ca="1" t="shared" si="42"/>
        <v>0</v>
      </c>
      <c r="K180" s="5">
        <f ca="1" t="shared" si="43"/>
        <v>0</v>
      </c>
      <c r="L180" s="13">
        <f ca="1" t="shared" si="38"/>
        <v>0</v>
      </c>
      <c r="M180" s="13">
        <f ca="1" t="shared" si="44"/>
        <v>0</v>
      </c>
      <c r="N180" s="13">
        <f ca="1" t="shared" si="45"/>
        <v>0</v>
      </c>
      <c r="O180" s="5">
        <f ca="1" t="shared" si="39"/>
        <v>0</v>
      </c>
      <c r="P180" s="5">
        <f ca="1" t="shared" si="46"/>
        <v>0</v>
      </c>
      <c r="Q180" s="5">
        <f ca="1" t="shared" si="47"/>
        <v>0</v>
      </c>
    </row>
    <row r="181" spans="5:17" ht="15.75" customHeight="1">
      <c r="E181" s="5" t="str">
        <f ca="1">IF(C6&gt;32,33,"-")</f>
        <v>-</v>
      </c>
      <c r="F181" s="5">
        <f ca="1" t="shared" si="40"/>
        <v>0</v>
      </c>
      <c r="G181" s="5">
        <f ca="1" t="shared" si="41"/>
        <v>0</v>
      </c>
      <c r="H181" s="5">
        <f ca="1" t="shared" si="36"/>
        <v>0</v>
      </c>
      <c r="I181" s="5" t="str">
        <f ca="1" t="shared" si="37"/>
        <v>-</v>
      </c>
      <c r="J181" s="5">
        <f ca="1" t="shared" si="42"/>
        <v>0</v>
      </c>
      <c r="K181" s="5">
        <f ca="1" t="shared" si="43"/>
        <v>0</v>
      </c>
      <c r="L181" s="13">
        <f ca="1" t="shared" si="38"/>
        <v>0</v>
      </c>
      <c r="M181" s="13">
        <f ca="1" t="shared" si="44"/>
        <v>0</v>
      </c>
      <c r="N181" s="13">
        <f ca="1" t="shared" si="45"/>
        <v>0</v>
      </c>
      <c r="O181" s="5">
        <f ca="1" t="shared" si="39"/>
        <v>0</v>
      </c>
      <c r="P181" s="5">
        <f ca="1" t="shared" si="46"/>
        <v>0</v>
      </c>
      <c r="Q181" s="5">
        <f ca="1" t="shared" si="47"/>
        <v>0</v>
      </c>
    </row>
    <row r="182" spans="5:17" ht="15.75" customHeight="1">
      <c r="E182" s="5" t="str">
        <f ca="1">IF(C6&gt;33,34,"-")</f>
        <v>-</v>
      </c>
      <c r="F182" s="5">
        <f ca="1" t="shared" si="40"/>
        <v>0</v>
      </c>
      <c r="G182" s="5">
        <f ca="1" t="shared" si="41"/>
        <v>0</v>
      </c>
      <c r="H182" s="5">
        <f ca="1" t="shared" si="36"/>
        <v>0</v>
      </c>
      <c r="I182" s="5" t="str">
        <f ca="1" t="shared" si="37"/>
        <v>-</v>
      </c>
      <c r="J182" s="5">
        <f ca="1" t="shared" si="42"/>
        <v>0</v>
      </c>
      <c r="K182" s="5">
        <f ca="1" t="shared" si="43"/>
        <v>0</v>
      </c>
      <c r="L182" s="13">
        <f ca="1" t="shared" si="38"/>
        <v>0</v>
      </c>
      <c r="M182" s="13">
        <f ca="1" t="shared" si="44"/>
        <v>0</v>
      </c>
      <c r="N182" s="13">
        <f ca="1" t="shared" si="45"/>
        <v>0</v>
      </c>
      <c r="O182" s="5">
        <f ca="1" t="shared" si="39"/>
        <v>0</v>
      </c>
      <c r="P182" s="5">
        <f ca="1" t="shared" si="46"/>
        <v>0</v>
      </c>
      <c r="Q182" s="5">
        <f ca="1" t="shared" si="47"/>
        <v>0</v>
      </c>
    </row>
    <row r="183" spans="5:17" ht="15.75" customHeight="1">
      <c r="E183" s="5" t="str">
        <f ca="1">IF(C6&gt;34,35,"-")</f>
        <v>-</v>
      </c>
      <c r="F183" s="5">
        <f ca="1" t="shared" si="40"/>
        <v>0</v>
      </c>
      <c r="G183" s="5">
        <f ca="1" t="shared" si="41"/>
        <v>0</v>
      </c>
      <c r="H183" s="5">
        <f ca="1" t="shared" si="36"/>
        <v>0</v>
      </c>
      <c r="I183" s="5" t="str">
        <f ca="1" t="shared" si="37"/>
        <v>-</v>
      </c>
      <c r="J183" s="5">
        <f ca="1" t="shared" si="42"/>
        <v>0</v>
      </c>
      <c r="K183" s="5">
        <f ca="1" t="shared" si="43"/>
        <v>0</v>
      </c>
      <c r="L183" s="13">
        <f ca="1" t="shared" si="38"/>
        <v>0</v>
      </c>
      <c r="M183" s="13">
        <f ca="1" t="shared" si="44"/>
        <v>0</v>
      </c>
      <c r="N183" s="13">
        <f ca="1" t="shared" si="45"/>
        <v>0</v>
      </c>
      <c r="O183" s="5">
        <f ca="1" t="shared" si="39"/>
        <v>0</v>
      </c>
      <c r="P183" s="5">
        <f ca="1" t="shared" si="46"/>
        <v>0</v>
      </c>
      <c r="Q183" s="5">
        <f ca="1" t="shared" si="47"/>
        <v>0</v>
      </c>
    </row>
    <row r="185" ht="15.75" customHeight="1" thickBot="1"/>
    <row r="186" spans="5:14" ht="15.75" customHeight="1" thickBot="1">
      <c r="E186" s="120" t="s">
        <v>127</v>
      </c>
      <c r="F186" s="121">
        <f ca="1">C7</f>
        <v>25</v>
      </c>
      <c r="K186" s="11"/>
      <c r="L186" s="11"/>
      <c r="M186" s="11"/>
      <c r="N186" s="11"/>
    </row>
    <row r="188" spans="5:17" ht="15.75" customHeight="1">
      <c r="E188" s="117" t="s">
        <v>25</v>
      </c>
      <c r="F188" s="117" t="s">
        <v>65</v>
      </c>
      <c r="G188" s="117" t="s">
        <v>66</v>
      </c>
      <c r="H188" s="117" t="s">
        <v>10</v>
      </c>
      <c r="I188" s="117" t="s">
        <v>21</v>
      </c>
      <c r="J188" s="117" t="s">
        <v>67</v>
      </c>
      <c r="K188" s="117" t="s">
        <v>33</v>
      </c>
      <c r="L188" s="117" t="s">
        <v>23</v>
      </c>
      <c r="M188" s="117" t="s">
        <v>68</v>
      </c>
      <c r="N188" s="117" t="s">
        <v>69</v>
      </c>
      <c r="O188" s="117" t="s">
        <v>13</v>
      </c>
      <c r="P188" s="117" t="s">
        <v>79</v>
      </c>
      <c r="Q188" s="117" t="s">
        <v>80</v>
      </c>
    </row>
    <row r="189" spans="5:17" ht="15.75" customHeight="1">
      <c r="E189" s="5">
        <f ca="1">IF(C7&gt;0,1,"-")</f>
        <v>1</v>
      </c>
      <c r="F189" s="5">
        <f ca="1">IF(E189&lt;&gt;"-",RANDBETWEEN($H$16,$I$16),0)</f>
        <v>4</v>
      </c>
      <c r="G189" s="5">
        <f ca="1">IF(E189&lt;&gt;"-",RANDBETWEEN($H$17,$I$17),0)</f>
        <v>4</v>
      </c>
      <c r="H189" s="5">
        <f aca="true" t="shared" si="48" ref="H189:H223">IF(E189&lt;&gt;"-",500,0)</f>
        <v>500</v>
      </c>
      <c r="I189" s="5">
        <f aca="true" t="shared" si="49" ref="I189:I223">IF(H189&gt;0,RANDBETWEEN(1,3),"-")</f>
        <v>2</v>
      </c>
      <c r="J189" s="5">
        <f ca="1">IF(I189=2,RANDBETWEEN($H$18,$I$18),IF(I189=3,RANDBETWEEN($H$18,$I$18),0))</f>
        <v>3</v>
      </c>
      <c r="K189" s="5">
        <f ca="1">IF(I189=1,RANDBETWEEN(0,1),0)</f>
        <v>0</v>
      </c>
      <c r="L189" s="13">
        <f aca="true" t="shared" si="50" ref="L189:L223">IF(K189=0,H189/100,H189/30)</f>
        <v>5</v>
      </c>
      <c r="M189" s="13">
        <f ca="1">L189*(RANDBETWEEN($H$20,$I$20))</f>
        <v>10</v>
      </c>
      <c r="N189" s="13">
        <f ca="1">L189*(RANDBETWEEN($H$21,$I$21))</f>
        <v>15</v>
      </c>
      <c r="O189" s="5">
        <f aca="true" t="shared" si="51" ref="O189:O223">IF(K189=0,H189/20,H189/10)</f>
        <v>25</v>
      </c>
      <c r="P189" s="5">
        <f ca="1">O189*RANDBETWEEN($H$22,$I$22)</f>
        <v>200</v>
      </c>
      <c r="Q189" s="5">
        <f ca="1">O189*RANDBETWEEN($H$23,$I$23)</f>
        <v>50</v>
      </c>
    </row>
    <row r="190" spans="5:17" ht="15.75" customHeight="1">
      <c r="E190" s="5">
        <f ca="1">IF(C7&gt;1,2,"-")</f>
        <v>2</v>
      </c>
      <c r="F190" s="5">
        <f aca="true" t="shared" si="52" ref="F190:F223">IF(E190&lt;&gt;"-",RANDBETWEEN($H$16,$I$16),0)</f>
        <v>5</v>
      </c>
      <c r="G190" s="5">
        <f aca="true" t="shared" si="53" ref="G190:G223">IF(E190&lt;&gt;"-",RANDBETWEEN($H$17,$I$17),0)</f>
        <v>5</v>
      </c>
      <c r="H190" s="5">
        <f ca="1" t="shared" si="48"/>
        <v>500</v>
      </c>
      <c r="I190" s="5">
        <f ca="1" t="shared" si="49"/>
        <v>3</v>
      </c>
      <c r="J190" s="5">
        <f aca="true" t="shared" si="54" ref="J190:J223">IF(I190=2,RANDBETWEEN($H$18,$I$18),IF(I190=3,RANDBETWEEN($H$18,$I$18),0))</f>
        <v>4</v>
      </c>
      <c r="K190" s="5">
        <f aca="true" t="shared" si="55" ref="K190:K223">IF(I190=1,RANDBETWEEN(0,1),0)</f>
        <v>0</v>
      </c>
      <c r="L190" s="13">
        <f ca="1" t="shared" si="50"/>
        <v>5</v>
      </c>
      <c r="M190" s="13">
        <f aca="true" t="shared" si="56" ref="M190:M223">L190*(RANDBETWEEN($H$20,$I$20))</f>
        <v>10</v>
      </c>
      <c r="N190" s="13">
        <f aca="true" t="shared" si="57" ref="N190:N223">L190*(RANDBETWEEN($H$21,$I$21))</f>
        <v>10</v>
      </c>
      <c r="O190" s="5">
        <f ca="1" t="shared" si="51"/>
        <v>25</v>
      </c>
      <c r="P190" s="5">
        <f aca="true" t="shared" si="58" ref="P190:P223">O190*RANDBETWEEN($H$22,$I$22)</f>
        <v>225</v>
      </c>
      <c r="Q190" s="5">
        <f aca="true" t="shared" si="59" ref="Q190:Q223">O190*RANDBETWEEN($H$23,$I$23)</f>
        <v>75</v>
      </c>
    </row>
    <row r="191" spans="5:17" ht="15.75" customHeight="1">
      <c r="E191" s="5">
        <f ca="1">IF(C7&gt;2,3,"-")</f>
        <v>3</v>
      </c>
      <c r="F191" s="5">
        <f ca="1" t="shared" si="52"/>
        <v>4</v>
      </c>
      <c r="G191" s="5">
        <f ca="1" t="shared" si="53"/>
        <v>5</v>
      </c>
      <c r="H191" s="5">
        <f ca="1" t="shared" si="48"/>
        <v>500</v>
      </c>
      <c r="I191" s="5">
        <f ca="1" t="shared" si="49"/>
        <v>1</v>
      </c>
      <c r="J191" s="5">
        <f ca="1" t="shared" si="54"/>
        <v>0</v>
      </c>
      <c r="K191" s="5">
        <f ca="1" t="shared" si="55"/>
        <v>0</v>
      </c>
      <c r="L191" s="13">
        <f ca="1" t="shared" si="50"/>
        <v>5</v>
      </c>
      <c r="M191" s="13">
        <f ca="1" t="shared" si="56"/>
        <v>15</v>
      </c>
      <c r="N191" s="13">
        <f ca="1" t="shared" si="57"/>
        <v>15</v>
      </c>
      <c r="O191" s="5">
        <f ca="1" t="shared" si="51"/>
        <v>25</v>
      </c>
      <c r="P191" s="5">
        <f ca="1" t="shared" si="58"/>
        <v>175</v>
      </c>
      <c r="Q191" s="5">
        <f ca="1" t="shared" si="59"/>
        <v>75</v>
      </c>
    </row>
    <row r="192" spans="5:17" ht="15.75" customHeight="1">
      <c r="E192" s="5">
        <f ca="1">IF(C7&gt;3,4,"-")</f>
        <v>4</v>
      </c>
      <c r="F192" s="5">
        <f ca="1" t="shared" si="52"/>
        <v>4</v>
      </c>
      <c r="G192" s="5">
        <f ca="1" t="shared" si="53"/>
        <v>4</v>
      </c>
      <c r="H192" s="5">
        <f ca="1" t="shared" si="48"/>
        <v>500</v>
      </c>
      <c r="I192" s="5">
        <f ca="1" t="shared" si="49"/>
        <v>1</v>
      </c>
      <c r="J192" s="5">
        <f ca="1" t="shared" si="54"/>
        <v>0</v>
      </c>
      <c r="K192" s="5">
        <f ca="1" t="shared" si="55"/>
        <v>1</v>
      </c>
      <c r="L192" s="13">
        <f ca="1" t="shared" si="50"/>
        <v>16.666666666666668</v>
      </c>
      <c r="M192" s="13">
        <f ca="1" t="shared" si="56"/>
        <v>50</v>
      </c>
      <c r="N192" s="13">
        <f ca="1" t="shared" si="57"/>
        <v>50</v>
      </c>
      <c r="O192" s="5">
        <f ca="1" t="shared" si="51"/>
        <v>50</v>
      </c>
      <c r="P192" s="5">
        <f ca="1" t="shared" si="58"/>
        <v>400</v>
      </c>
      <c r="Q192" s="5">
        <f ca="1" t="shared" si="59"/>
        <v>100</v>
      </c>
    </row>
    <row r="193" spans="5:17" ht="15.75" customHeight="1">
      <c r="E193" s="5">
        <f ca="1">IF(C7&gt;4,5,"-")</f>
        <v>5</v>
      </c>
      <c r="F193" s="5">
        <f ca="1" t="shared" si="52"/>
        <v>5</v>
      </c>
      <c r="G193" s="5">
        <f ca="1" t="shared" si="53"/>
        <v>5</v>
      </c>
      <c r="H193" s="5">
        <f ca="1" t="shared" si="48"/>
        <v>500</v>
      </c>
      <c r="I193" s="5">
        <f ca="1" t="shared" si="49"/>
        <v>1</v>
      </c>
      <c r="J193" s="5">
        <f ca="1" t="shared" si="54"/>
        <v>0</v>
      </c>
      <c r="K193" s="5">
        <f ca="1" t="shared" si="55"/>
        <v>1</v>
      </c>
      <c r="L193" s="13">
        <f ca="1" t="shared" si="50"/>
        <v>16.666666666666668</v>
      </c>
      <c r="M193" s="13">
        <f ca="1" t="shared" si="56"/>
        <v>33.333333333333336</v>
      </c>
      <c r="N193" s="13">
        <f ca="1" t="shared" si="57"/>
        <v>50</v>
      </c>
      <c r="O193" s="5">
        <f ca="1" t="shared" si="51"/>
        <v>50</v>
      </c>
      <c r="P193" s="5">
        <f ca="1" t="shared" si="58"/>
        <v>300</v>
      </c>
      <c r="Q193" s="5">
        <f ca="1" t="shared" si="59"/>
        <v>150</v>
      </c>
    </row>
    <row r="194" spans="5:17" ht="15.75" customHeight="1">
      <c r="E194" s="5">
        <f ca="1">IF(C7&gt;5,6,"-")</f>
        <v>6</v>
      </c>
      <c r="F194" s="5">
        <f ca="1" t="shared" si="52"/>
        <v>3</v>
      </c>
      <c r="G194" s="5">
        <f ca="1" t="shared" si="53"/>
        <v>5</v>
      </c>
      <c r="H194" s="5">
        <f ca="1" t="shared" si="48"/>
        <v>500</v>
      </c>
      <c r="I194" s="5">
        <f ca="1" t="shared" si="49"/>
        <v>1</v>
      </c>
      <c r="J194" s="5">
        <f ca="1" t="shared" si="54"/>
        <v>0</v>
      </c>
      <c r="K194" s="5">
        <f ca="1" t="shared" si="55"/>
        <v>1</v>
      </c>
      <c r="L194" s="13">
        <f ca="1" t="shared" si="50"/>
        <v>16.666666666666668</v>
      </c>
      <c r="M194" s="13">
        <f ca="1" t="shared" si="56"/>
        <v>50</v>
      </c>
      <c r="N194" s="13">
        <f ca="1" t="shared" si="57"/>
        <v>33.333333333333336</v>
      </c>
      <c r="O194" s="5">
        <f ca="1" t="shared" si="51"/>
        <v>50</v>
      </c>
      <c r="P194" s="5">
        <f ca="1" t="shared" si="58"/>
        <v>400</v>
      </c>
      <c r="Q194" s="5">
        <f ca="1" t="shared" si="59"/>
        <v>150</v>
      </c>
    </row>
    <row r="195" spans="5:17" ht="15.75" customHeight="1">
      <c r="E195" s="5">
        <f ca="1">IF(C7&gt;6,7,"-")</f>
        <v>7</v>
      </c>
      <c r="F195" s="5">
        <f ca="1" t="shared" si="52"/>
        <v>5</v>
      </c>
      <c r="G195" s="5">
        <f ca="1" t="shared" si="53"/>
        <v>5</v>
      </c>
      <c r="H195" s="5">
        <f ca="1" t="shared" si="48"/>
        <v>500</v>
      </c>
      <c r="I195" s="5">
        <f ca="1" t="shared" si="49"/>
        <v>2</v>
      </c>
      <c r="J195" s="5">
        <f ca="1" t="shared" si="54"/>
        <v>3</v>
      </c>
      <c r="K195" s="5">
        <f ca="1" t="shared" si="55"/>
        <v>0</v>
      </c>
      <c r="L195" s="13">
        <f ca="1" t="shared" si="50"/>
        <v>5</v>
      </c>
      <c r="M195" s="13">
        <f ca="1" t="shared" si="56"/>
        <v>15</v>
      </c>
      <c r="N195" s="13">
        <f ca="1" t="shared" si="57"/>
        <v>10</v>
      </c>
      <c r="O195" s="5">
        <f ca="1" t="shared" si="51"/>
        <v>25</v>
      </c>
      <c r="P195" s="5">
        <f ca="1" t="shared" si="58"/>
        <v>200</v>
      </c>
      <c r="Q195" s="5">
        <f ca="1" t="shared" si="59"/>
        <v>50</v>
      </c>
    </row>
    <row r="196" spans="5:17" ht="15.75" customHeight="1">
      <c r="E196" s="5">
        <f ca="1">IF(C7&gt;7,8,"-")</f>
        <v>8</v>
      </c>
      <c r="F196" s="5">
        <f ca="1" t="shared" si="52"/>
        <v>3</v>
      </c>
      <c r="G196" s="5">
        <f ca="1" t="shared" si="53"/>
        <v>4</v>
      </c>
      <c r="H196" s="5">
        <f ca="1" t="shared" si="48"/>
        <v>500</v>
      </c>
      <c r="I196" s="5">
        <f ca="1" t="shared" si="49"/>
        <v>2</v>
      </c>
      <c r="J196" s="5">
        <f ca="1" t="shared" si="54"/>
        <v>4</v>
      </c>
      <c r="K196" s="5">
        <f ca="1" t="shared" si="55"/>
        <v>0</v>
      </c>
      <c r="L196" s="13">
        <f ca="1" t="shared" si="50"/>
        <v>5</v>
      </c>
      <c r="M196" s="13">
        <f ca="1" t="shared" si="56"/>
        <v>10</v>
      </c>
      <c r="N196" s="13">
        <f ca="1" t="shared" si="57"/>
        <v>20</v>
      </c>
      <c r="O196" s="5">
        <f ca="1" t="shared" si="51"/>
        <v>25</v>
      </c>
      <c r="P196" s="5">
        <f ca="1" t="shared" si="58"/>
        <v>225</v>
      </c>
      <c r="Q196" s="5">
        <f ca="1" t="shared" si="59"/>
        <v>50</v>
      </c>
    </row>
    <row r="197" spans="5:17" ht="15.75" customHeight="1">
      <c r="E197" s="5">
        <f ca="1">IF(C7&gt;8,9,"-")</f>
        <v>9</v>
      </c>
      <c r="F197" s="5">
        <f ca="1" t="shared" si="52"/>
        <v>4</v>
      </c>
      <c r="G197" s="5">
        <f ca="1" t="shared" si="53"/>
        <v>5</v>
      </c>
      <c r="H197" s="5">
        <f ca="1" t="shared" si="48"/>
        <v>500</v>
      </c>
      <c r="I197" s="5">
        <f ca="1" t="shared" si="49"/>
        <v>3</v>
      </c>
      <c r="J197" s="5">
        <f ca="1" t="shared" si="54"/>
        <v>3</v>
      </c>
      <c r="K197" s="5">
        <f ca="1" t="shared" si="55"/>
        <v>0</v>
      </c>
      <c r="L197" s="13">
        <f ca="1" t="shared" si="50"/>
        <v>5</v>
      </c>
      <c r="M197" s="13">
        <f ca="1" t="shared" si="56"/>
        <v>15</v>
      </c>
      <c r="N197" s="13">
        <f ca="1" t="shared" si="57"/>
        <v>20</v>
      </c>
      <c r="O197" s="5">
        <f ca="1" t="shared" si="51"/>
        <v>25</v>
      </c>
      <c r="P197" s="5">
        <f ca="1" t="shared" si="58"/>
        <v>175</v>
      </c>
      <c r="Q197" s="5">
        <f ca="1" t="shared" si="59"/>
        <v>50</v>
      </c>
    </row>
    <row r="198" spans="5:17" ht="15.75" customHeight="1">
      <c r="E198" s="5">
        <f ca="1">IF(C7&gt;9,10,"-")</f>
        <v>10</v>
      </c>
      <c r="F198" s="5">
        <f ca="1" t="shared" si="52"/>
        <v>4</v>
      </c>
      <c r="G198" s="5">
        <f ca="1" t="shared" si="53"/>
        <v>5</v>
      </c>
      <c r="H198" s="5">
        <f ca="1" t="shared" si="48"/>
        <v>500</v>
      </c>
      <c r="I198" s="5">
        <f ca="1" t="shared" si="49"/>
        <v>2</v>
      </c>
      <c r="J198" s="5">
        <f ca="1" t="shared" si="54"/>
        <v>3</v>
      </c>
      <c r="K198" s="5">
        <f ca="1" t="shared" si="55"/>
        <v>0</v>
      </c>
      <c r="L198" s="13">
        <f ca="1" t="shared" si="50"/>
        <v>5</v>
      </c>
      <c r="M198" s="13">
        <f ca="1" t="shared" si="56"/>
        <v>15</v>
      </c>
      <c r="N198" s="13">
        <f ca="1" t="shared" si="57"/>
        <v>15</v>
      </c>
      <c r="O198" s="5">
        <f ca="1" t="shared" si="51"/>
        <v>25</v>
      </c>
      <c r="P198" s="5">
        <f ca="1" t="shared" si="58"/>
        <v>150</v>
      </c>
      <c r="Q198" s="5">
        <f ca="1" t="shared" si="59"/>
        <v>75</v>
      </c>
    </row>
    <row r="199" spans="5:17" ht="15.75" customHeight="1">
      <c r="E199" s="5">
        <f ca="1">IF(C7&gt;10,11,"-")</f>
        <v>11</v>
      </c>
      <c r="F199" s="5">
        <f ca="1" t="shared" si="52"/>
        <v>3</v>
      </c>
      <c r="G199" s="5">
        <f ca="1" t="shared" si="53"/>
        <v>5</v>
      </c>
      <c r="H199" s="5">
        <f ca="1" t="shared" si="48"/>
        <v>500</v>
      </c>
      <c r="I199" s="5">
        <f ca="1" t="shared" si="49"/>
        <v>2</v>
      </c>
      <c r="J199" s="5">
        <f ca="1" t="shared" si="54"/>
        <v>4</v>
      </c>
      <c r="K199" s="5">
        <f ca="1" t="shared" si="55"/>
        <v>0</v>
      </c>
      <c r="L199" s="13">
        <f ca="1" t="shared" si="50"/>
        <v>5</v>
      </c>
      <c r="M199" s="13">
        <f ca="1" t="shared" si="56"/>
        <v>10</v>
      </c>
      <c r="N199" s="13">
        <f ca="1" t="shared" si="57"/>
        <v>10</v>
      </c>
      <c r="O199" s="5">
        <f ca="1" t="shared" si="51"/>
        <v>25</v>
      </c>
      <c r="P199" s="5">
        <f ca="1" t="shared" si="58"/>
        <v>175</v>
      </c>
      <c r="Q199" s="5">
        <f ca="1" t="shared" si="59"/>
        <v>50</v>
      </c>
    </row>
    <row r="200" spans="5:17" ht="15.75" customHeight="1">
      <c r="E200" s="5">
        <f ca="1">IF(C7&gt;11,12,"-")</f>
        <v>12</v>
      </c>
      <c r="F200" s="5">
        <f ca="1" t="shared" si="52"/>
        <v>4</v>
      </c>
      <c r="G200" s="5">
        <f ca="1" t="shared" si="53"/>
        <v>3</v>
      </c>
      <c r="H200" s="5">
        <f ca="1" t="shared" si="48"/>
        <v>500</v>
      </c>
      <c r="I200" s="5">
        <f ca="1" t="shared" si="49"/>
        <v>3</v>
      </c>
      <c r="J200" s="5">
        <f ca="1" t="shared" si="54"/>
        <v>3</v>
      </c>
      <c r="K200" s="5">
        <f ca="1" t="shared" si="55"/>
        <v>0</v>
      </c>
      <c r="L200" s="13">
        <f ca="1" t="shared" si="50"/>
        <v>5</v>
      </c>
      <c r="M200" s="13">
        <f ca="1" t="shared" si="56"/>
        <v>10</v>
      </c>
      <c r="N200" s="13">
        <f ca="1" t="shared" si="57"/>
        <v>10</v>
      </c>
      <c r="O200" s="5">
        <f ca="1" t="shared" si="51"/>
        <v>25</v>
      </c>
      <c r="P200" s="5">
        <f ca="1" t="shared" si="58"/>
        <v>250</v>
      </c>
      <c r="Q200" s="5">
        <f ca="1" t="shared" si="59"/>
        <v>50</v>
      </c>
    </row>
    <row r="201" spans="5:17" ht="15.75" customHeight="1">
      <c r="E201" s="5">
        <f ca="1">IF(C7&gt;12,13,"-")</f>
        <v>13</v>
      </c>
      <c r="F201" s="5">
        <f ca="1" t="shared" si="52"/>
        <v>5</v>
      </c>
      <c r="G201" s="5">
        <f ca="1" t="shared" si="53"/>
        <v>4</v>
      </c>
      <c r="H201" s="5">
        <f ca="1" t="shared" si="48"/>
        <v>500</v>
      </c>
      <c r="I201" s="5">
        <f ca="1" t="shared" si="49"/>
        <v>2</v>
      </c>
      <c r="J201" s="5">
        <f ca="1" t="shared" si="54"/>
        <v>4</v>
      </c>
      <c r="K201" s="5">
        <f ca="1" t="shared" si="55"/>
        <v>0</v>
      </c>
      <c r="L201" s="13">
        <f ca="1" t="shared" si="50"/>
        <v>5</v>
      </c>
      <c r="M201" s="13">
        <f ca="1" t="shared" si="56"/>
        <v>10</v>
      </c>
      <c r="N201" s="13">
        <f ca="1" t="shared" si="57"/>
        <v>20</v>
      </c>
      <c r="O201" s="5">
        <f ca="1" t="shared" si="51"/>
        <v>25</v>
      </c>
      <c r="P201" s="5">
        <f ca="1" t="shared" si="58"/>
        <v>175</v>
      </c>
      <c r="Q201" s="5">
        <f ca="1" t="shared" si="59"/>
        <v>50</v>
      </c>
    </row>
    <row r="202" spans="5:17" ht="15.75" customHeight="1">
      <c r="E202" s="5">
        <f ca="1">IF(C7&gt;13,14,"-")</f>
        <v>14</v>
      </c>
      <c r="F202" s="5">
        <f ca="1" t="shared" si="52"/>
        <v>4</v>
      </c>
      <c r="G202" s="5">
        <f ca="1" t="shared" si="53"/>
        <v>5</v>
      </c>
      <c r="H202" s="5">
        <f ca="1" t="shared" si="48"/>
        <v>500</v>
      </c>
      <c r="I202" s="5">
        <f ca="1" t="shared" si="49"/>
        <v>2</v>
      </c>
      <c r="J202" s="5">
        <f ca="1" t="shared" si="54"/>
        <v>3</v>
      </c>
      <c r="K202" s="5">
        <f ca="1" t="shared" si="55"/>
        <v>0</v>
      </c>
      <c r="L202" s="13">
        <f ca="1" t="shared" si="50"/>
        <v>5</v>
      </c>
      <c r="M202" s="13">
        <f ca="1" t="shared" si="56"/>
        <v>15</v>
      </c>
      <c r="N202" s="13">
        <f ca="1" t="shared" si="57"/>
        <v>20</v>
      </c>
      <c r="O202" s="5">
        <f ca="1" t="shared" si="51"/>
        <v>25</v>
      </c>
      <c r="P202" s="5">
        <f ca="1" t="shared" si="58"/>
        <v>250</v>
      </c>
      <c r="Q202" s="5">
        <f ca="1" t="shared" si="59"/>
        <v>75</v>
      </c>
    </row>
    <row r="203" spans="5:17" ht="15.75" customHeight="1">
      <c r="E203" s="5">
        <f ca="1">IF(C7&gt;14,15,"-")</f>
        <v>15</v>
      </c>
      <c r="F203" s="5">
        <f ca="1" t="shared" si="52"/>
        <v>5</v>
      </c>
      <c r="G203" s="5">
        <f ca="1" t="shared" si="53"/>
        <v>5</v>
      </c>
      <c r="H203" s="5">
        <f ca="1" t="shared" si="48"/>
        <v>500</v>
      </c>
      <c r="I203" s="5">
        <f ca="1" t="shared" si="49"/>
        <v>3</v>
      </c>
      <c r="J203" s="5">
        <f ca="1" t="shared" si="54"/>
        <v>4</v>
      </c>
      <c r="K203" s="5">
        <f ca="1" t="shared" si="55"/>
        <v>0</v>
      </c>
      <c r="L203" s="13">
        <f ca="1" t="shared" si="50"/>
        <v>5</v>
      </c>
      <c r="M203" s="13">
        <f ca="1" t="shared" si="56"/>
        <v>15</v>
      </c>
      <c r="N203" s="13">
        <f ca="1" t="shared" si="57"/>
        <v>15</v>
      </c>
      <c r="O203" s="5">
        <f ca="1" t="shared" si="51"/>
        <v>25</v>
      </c>
      <c r="P203" s="5">
        <f ca="1" t="shared" si="58"/>
        <v>250</v>
      </c>
      <c r="Q203" s="5">
        <f ca="1" t="shared" si="59"/>
        <v>75</v>
      </c>
    </row>
    <row r="204" spans="5:17" ht="15.75" customHeight="1">
      <c r="E204" s="5">
        <f ca="1">IF(C7&gt;15,16,"-")</f>
        <v>16</v>
      </c>
      <c r="F204" s="5">
        <f ca="1" t="shared" si="52"/>
        <v>3</v>
      </c>
      <c r="G204" s="5">
        <f ca="1" t="shared" si="53"/>
        <v>4</v>
      </c>
      <c r="H204" s="5">
        <f ca="1" t="shared" si="48"/>
        <v>500</v>
      </c>
      <c r="I204" s="5">
        <f ca="1" t="shared" si="49"/>
        <v>2</v>
      </c>
      <c r="J204" s="5">
        <f ca="1" t="shared" si="54"/>
        <v>3</v>
      </c>
      <c r="K204" s="5">
        <f ca="1" t="shared" si="55"/>
        <v>0</v>
      </c>
      <c r="L204" s="13">
        <f ca="1" t="shared" si="50"/>
        <v>5</v>
      </c>
      <c r="M204" s="13">
        <f ca="1" t="shared" si="56"/>
        <v>15</v>
      </c>
      <c r="N204" s="13">
        <f ca="1" t="shared" si="57"/>
        <v>20</v>
      </c>
      <c r="O204" s="5">
        <f ca="1" t="shared" si="51"/>
        <v>25</v>
      </c>
      <c r="P204" s="5">
        <f ca="1" t="shared" si="58"/>
        <v>150</v>
      </c>
      <c r="Q204" s="5">
        <f ca="1" t="shared" si="59"/>
        <v>50</v>
      </c>
    </row>
    <row r="205" spans="5:17" ht="15.75" customHeight="1">
      <c r="E205" s="5">
        <f ca="1">IF(C7&gt;16,17,"-")</f>
        <v>17</v>
      </c>
      <c r="F205" s="5">
        <f ca="1" t="shared" si="52"/>
        <v>4</v>
      </c>
      <c r="G205" s="5">
        <f ca="1" t="shared" si="53"/>
        <v>4</v>
      </c>
      <c r="H205" s="5">
        <f ca="1" t="shared" si="48"/>
        <v>500</v>
      </c>
      <c r="I205" s="5">
        <f ca="1" t="shared" si="49"/>
        <v>1</v>
      </c>
      <c r="J205" s="5">
        <f ca="1" t="shared" si="54"/>
        <v>0</v>
      </c>
      <c r="K205" s="5">
        <f ca="1" t="shared" si="55"/>
        <v>1</v>
      </c>
      <c r="L205" s="13">
        <f ca="1" t="shared" si="50"/>
        <v>16.666666666666668</v>
      </c>
      <c r="M205" s="13">
        <f ca="1" t="shared" si="56"/>
        <v>33.333333333333336</v>
      </c>
      <c r="N205" s="13">
        <f ca="1" t="shared" si="57"/>
        <v>50</v>
      </c>
      <c r="O205" s="5">
        <f ca="1" t="shared" si="51"/>
        <v>50</v>
      </c>
      <c r="P205" s="5">
        <f ca="1" t="shared" si="58"/>
        <v>400</v>
      </c>
      <c r="Q205" s="5">
        <f ca="1" t="shared" si="59"/>
        <v>100</v>
      </c>
    </row>
    <row r="206" spans="5:17" ht="15.75" customHeight="1">
      <c r="E206" s="5">
        <f ca="1">IF(C7&gt;17,18,"-")</f>
        <v>18</v>
      </c>
      <c r="F206" s="5">
        <f ca="1" t="shared" si="52"/>
        <v>4</v>
      </c>
      <c r="G206" s="5">
        <f ca="1" t="shared" si="53"/>
        <v>3</v>
      </c>
      <c r="H206" s="5">
        <f ca="1" t="shared" si="48"/>
        <v>500</v>
      </c>
      <c r="I206" s="5">
        <f ca="1" t="shared" si="49"/>
        <v>2</v>
      </c>
      <c r="J206" s="5">
        <f ca="1" t="shared" si="54"/>
        <v>3</v>
      </c>
      <c r="K206" s="5">
        <f ca="1" t="shared" si="55"/>
        <v>0</v>
      </c>
      <c r="L206" s="13">
        <f ca="1" t="shared" si="50"/>
        <v>5</v>
      </c>
      <c r="M206" s="13">
        <f ca="1" t="shared" si="56"/>
        <v>10</v>
      </c>
      <c r="N206" s="13">
        <f ca="1" t="shared" si="57"/>
        <v>15</v>
      </c>
      <c r="O206" s="5">
        <f ca="1" t="shared" si="51"/>
        <v>25</v>
      </c>
      <c r="P206" s="5">
        <f ca="1" t="shared" si="58"/>
        <v>250</v>
      </c>
      <c r="Q206" s="5">
        <f ca="1" t="shared" si="59"/>
        <v>50</v>
      </c>
    </row>
    <row r="207" spans="5:17" ht="15.75" customHeight="1">
      <c r="E207" s="5">
        <f ca="1">IF(C7&gt;18,19,"-")</f>
        <v>19</v>
      </c>
      <c r="F207" s="5">
        <f ca="1" t="shared" si="52"/>
        <v>3</v>
      </c>
      <c r="G207" s="5">
        <f ca="1" t="shared" si="53"/>
        <v>3</v>
      </c>
      <c r="H207" s="5">
        <f ca="1" t="shared" si="48"/>
        <v>500</v>
      </c>
      <c r="I207" s="5">
        <f ca="1" t="shared" si="49"/>
        <v>1</v>
      </c>
      <c r="J207" s="5">
        <f ca="1" t="shared" si="54"/>
        <v>0</v>
      </c>
      <c r="K207" s="5">
        <f ca="1" t="shared" si="55"/>
        <v>0</v>
      </c>
      <c r="L207" s="13">
        <f ca="1" t="shared" si="50"/>
        <v>5</v>
      </c>
      <c r="M207" s="13">
        <f ca="1" t="shared" si="56"/>
        <v>15</v>
      </c>
      <c r="N207" s="13">
        <f ca="1" t="shared" si="57"/>
        <v>20</v>
      </c>
      <c r="O207" s="5">
        <f ca="1" t="shared" si="51"/>
        <v>25</v>
      </c>
      <c r="P207" s="5">
        <f ca="1" t="shared" si="58"/>
        <v>175</v>
      </c>
      <c r="Q207" s="5">
        <f ca="1" t="shared" si="59"/>
        <v>75</v>
      </c>
    </row>
    <row r="208" spans="5:17" ht="15.75" customHeight="1">
      <c r="E208" s="5">
        <f ca="1">IF(C7&gt;19,20,"-")</f>
        <v>20</v>
      </c>
      <c r="F208" s="5">
        <f ca="1" t="shared" si="52"/>
        <v>4</v>
      </c>
      <c r="G208" s="5">
        <f ca="1" t="shared" si="53"/>
        <v>5</v>
      </c>
      <c r="H208" s="5">
        <f ca="1" t="shared" si="48"/>
        <v>500</v>
      </c>
      <c r="I208" s="5">
        <f ca="1" t="shared" si="49"/>
        <v>3</v>
      </c>
      <c r="J208" s="5">
        <f ca="1" t="shared" si="54"/>
        <v>4</v>
      </c>
      <c r="K208" s="5">
        <f ca="1" t="shared" si="55"/>
        <v>0</v>
      </c>
      <c r="L208" s="13">
        <f ca="1" t="shared" si="50"/>
        <v>5</v>
      </c>
      <c r="M208" s="13">
        <f ca="1" t="shared" si="56"/>
        <v>10</v>
      </c>
      <c r="N208" s="13">
        <f ca="1" t="shared" si="57"/>
        <v>15</v>
      </c>
      <c r="O208" s="5">
        <f ca="1" t="shared" si="51"/>
        <v>25</v>
      </c>
      <c r="P208" s="5">
        <f ca="1" t="shared" si="58"/>
        <v>200</v>
      </c>
      <c r="Q208" s="5">
        <f ca="1" t="shared" si="59"/>
        <v>75</v>
      </c>
    </row>
    <row r="209" spans="5:17" ht="15.75" customHeight="1">
      <c r="E209" s="5">
        <f ca="1">IF(C7&gt;20,21,"-")</f>
        <v>21</v>
      </c>
      <c r="F209" s="5">
        <f ca="1" t="shared" si="52"/>
        <v>4</v>
      </c>
      <c r="G209" s="5">
        <f ca="1" t="shared" si="53"/>
        <v>4</v>
      </c>
      <c r="H209" s="5">
        <f ca="1" t="shared" si="48"/>
        <v>500</v>
      </c>
      <c r="I209" s="5">
        <f ca="1" t="shared" si="49"/>
        <v>3</v>
      </c>
      <c r="J209" s="5">
        <f ca="1" t="shared" si="54"/>
        <v>3</v>
      </c>
      <c r="K209" s="5">
        <f ca="1" t="shared" si="55"/>
        <v>0</v>
      </c>
      <c r="L209" s="13">
        <f ca="1" t="shared" si="50"/>
        <v>5</v>
      </c>
      <c r="M209" s="13">
        <f ca="1" t="shared" si="56"/>
        <v>10</v>
      </c>
      <c r="N209" s="13">
        <f ca="1" t="shared" si="57"/>
        <v>10</v>
      </c>
      <c r="O209" s="5">
        <f ca="1" t="shared" si="51"/>
        <v>25</v>
      </c>
      <c r="P209" s="5">
        <f ca="1" t="shared" si="58"/>
        <v>225</v>
      </c>
      <c r="Q209" s="5">
        <f ca="1" t="shared" si="59"/>
        <v>75</v>
      </c>
    </row>
    <row r="210" spans="5:17" ht="15.75" customHeight="1">
      <c r="E210" s="5">
        <f ca="1">IF(C7&gt;21,22,"-")</f>
        <v>22</v>
      </c>
      <c r="F210" s="5">
        <f ca="1" t="shared" si="52"/>
        <v>4</v>
      </c>
      <c r="G210" s="5">
        <f ca="1" t="shared" si="53"/>
        <v>5</v>
      </c>
      <c r="H210" s="5">
        <f ca="1" t="shared" si="48"/>
        <v>500</v>
      </c>
      <c r="I210" s="5">
        <f ca="1" t="shared" si="49"/>
        <v>2</v>
      </c>
      <c r="J210" s="5">
        <f ca="1" t="shared" si="54"/>
        <v>3</v>
      </c>
      <c r="K210" s="5">
        <f ca="1" t="shared" si="55"/>
        <v>0</v>
      </c>
      <c r="L210" s="13">
        <f ca="1" t="shared" si="50"/>
        <v>5</v>
      </c>
      <c r="M210" s="13">
        <f ca="1" t="shared" si="56"/>
        <v>10</v>
      </c>
      <c r="N210" s="13">
        <f ca="1" t="shared" si="57"/>
        <v>20</v>
      </c>
      <c r="O210" s="5">
        <f ca="1" t="shared" si="51"/>
        <v>25</v>
      </c>
      <c r="P210" s="5">
        <f ca="1" t="shared" si="58"/>
        <v>200</v>
      </c>
      <c r="Q210" s="5">
        <f ca="1" t="shared" si="59"/>
        <v>50</v>
      </c>
    </row>
    <row r="211" spans="5:17" ht="15.75" customHeight="1">
      <c r="E211" s="5">
        <f ca="1">IF(C7&gt;22,23,"-")</f>
        <v>23</v>
      </c>
      <c r="F211" s="5">
        <f ca="1" t="shared" si="52"/>
        <v>4</v>
      </c>
      <c r="G211" s="5">
        <f ca="1" t="shared" si="53"/>
        <v>5</v>
      </c>
      <c r="H211" s="5">
        <f ca="1" t="shared" si="48"/>
        <v>500</v>
      </c>
      <c r="I211" s="5">
        <f ca="1" t="shared" si="49"/>
        <v>3</v>
      </c>
      <c r="J211" s="5">
        <f ca="1" t="shared" si="54"/>
        <v>3</v>
      </c>
      <c r="K211" s="5">
        <f ca="1" t="shared" si="55"/>
        <v>0</v>
      </c>
      <c r="L211" s="13">
        <f ca="1" t="shared" si="50"/>
        <v>5</v>
      </c>
      <c r="M211" s="13">
        <f ca="1" t="shared" si="56"/>
        <v>15</v>
      </c>
      <c r="N211" s="13">
        <f ca="1" t="shared" si="57"/>
        <v>10</v>
      </c>
      <c r="O211" s="5">
        <f ca="1" t="shared" si="51"/>
        <v>25</v>
      </c>
      <c r="P211" s="5">
        <f ca="1" t="shared" si="58"/>
        <v>175</v>
      </c>
      <c r="Q211" s="5">
        <f ca="1" t="shared" si="59"/>
        <v>75</v>
      </c>
    </row>
    <row r="212" spans="5:17" ht="15.75" customHeight="1">
      <c r="E212" s="5">
        <f ca="1">IF(C7&gt;23,24,"-")</f>
        <v>24</v>
      </c>
      <c r="F212" s="5">
        <f ca="1" t="shared" si="52"/>
        <v>4</v>
      </c>
      <c r="G212" s="5">
        <f ca="1" t="shared" si="53"/>
        <v>3</v>
      </c>
      <c r="H212" s="5">
        <f ca="1" t="shared" si="48"/>
        <v>500</v>
      </c>
      <c r="I212" s="5">
        <f ca="1" t="shared" si="49"/>
        <v>1</v>
      </c>
      <c r="J212" s="5">
        <f ca="1" t="shared" si="54"/>
        <v>0</v>
      </c>
      <c r="K212" s="5">
        <f ca="1" t="shared" si="55"/>
        <v>1</v>
      </c>
      <c r="L212" s="13">
        <f ca="1" t="shared" si="50"/>
        <v>16.666666666666668</v>
      </c>
      <c r="M212" s="13">
        <f ca="1" t="shared" si="56"/>
        <v>50</v>
      </c>
      <c r="N212" s="13">
        <f ca="1" t="shared" si="57"/>
        <v>50</v>
      </c>
      <c r="O212" s="5">
        <f ca="1" t="shared" si="51"/>
        <v>50</v>
      </c>
      <c r="P212" s="5">
        <f ca="1" t="shared" si="58"/>
        <v>450</v>
      </c>
      <c r="Q212" s="5">
        <f ca="1" t="shared" si="59"/>
        <v>100</v>
      </c>
    </row>
    <row r="213" spans="5:17" ht="15.75" customHeight="1">
      <c r="E213" s="5">
        <f ca="1">IF(C7&gt;24,25,"-")</f>
        <v>25</v>
      </c>
      <c r="F213" s="5">
        <f ca="1" t="shared" si="52"/>
        <v>4</v>
      </c>
      <c r="G213" s="5">
        <f ca="1" t="shared" si="53"/>
        <v>4</v>
      </c>
      <c r="H213" s="5">
        <f ca="1" t="shared" si="48"/>
        <v>500</v>
      </c>
      <c r="I213" s="5">
        <f ca="1" t="shared" si="49"/>
        <v>2</v>
      </c>
      <c r="J213" s="5">
        <f ca="1" t="shared" si="54"/>
        <v>3</v>
      </c>
      <c r="K213" s="5">
        <f ca="1" t="shared" si="55"/>
        <v>0</v>
      </c>
      <c r="L213" s="13">
        <f ca="1" t="shared" si="50"/>
        <v>5</v>
      </c>
      <c r="M213" s="13">
        <f ca="1" t="shared" si="56"/>
        <v>15</v>
      </c>
      <c r="N213" s="13">
        <f ca="1" t="shared" si="57"/>
        <v>20</v>
      </c>
      <c r="O213" s="5">
        <f ca="1" t="shared" si="51"/>
        <v>25</v>
      </c>
      <c r="P213" s="5">
        <f ca="1" t="shared" si="58"/>
        <v>250</v>
      </c>
      <c r="Q213" s="5">
        <f ca="1" t="shared" si="59"/>
        <v>50</v>
      </c>
    </row>
    <row r="214" spans="5:17" ht="15.75" customHeight="1">
      <c r="E214" s="5" t="str">
        <f ca="1">IF(C7&gt;25,26,"-")</f>
        <v>-</v>
      </c>
      <c r="F214" s="5">
        <f ca="1" t="shared" si="52"/>
        <v>0</v>
      </c>
      <c r="G214" s="5">
        <f ca="1" t="shared" si="53"/>
        <v>0</v>
      </c>
      <c r="H214" s="5">
        <f ca="1" t="shared" si="48"/>
        <v>0</v>
      </c>
      <c r="I214" s="5" t="str">
        <f ca="1" t="shared" si="49"/>
        <v>-</v>
      </c>
      <c r="J214" s="5">
        <f ca="1" t="shared" si="54"/>
        <v>0</v>
      </c>
      <c r="K214" s="5">
        <f ca="1" t="shared" si="55"/>
        <v>0</v>
      </c>
      <c r="L214" s="13">
        <f ca="1" t="shared" si="50"/>
        <v>0</v>
      </c>
      <c r="M214" s="13">
        <f ca="1" t="shared" si="56"/>
        <v>0</v>
      </c>
      <c r="N214" s="13">
        <f ca="1" t="shared" si="57"/>
        <v>0</v>
      </c>
      <c r="O214" s="5">
        <f ca="1" t="shared" si="51"/>
        <v>0</v>
      </c>
      <c r="P214" s="5">
        <f ca="1" t="shared" si="58"/>
        <v>0</v>
      </c>
      <c r="Q214" s="5">
        <f ca="1" t="shared" si="59"/>
        <v>0</v>
      </c>
    </row>
    <row r="215" spans="5:17" ht="15.75" customHeight="1">
      <c r="E215" s="5" t="str">
        <f ca="1">IF(C7&gt;26,27,"-")</f>
        <v>-</v>
      </c>
      <c r="F215" s="5">
        <f ca="1" t="shared" si="52"/>
        <v>0</v>
      </c>
      <c r="G215" s="5">
        <f ca="1" t="shared" si="53"/>
        <v>0</v>
      </c>
      <c r="H215" s="5">
        <f ca="1" t="shared" si="48"/>
        <v>0</v>
      </c>
      <c r="I215" s="5" t="str">
        <f ca="1" t="shared" si="49"/>
        <v>-</v>
      </c>
      <c r="J215" s="5">
        <f ca="1" t="shared" si="54"/>
        <v>0</v>
      </c>
      <c r="K215" s="5">
        <f ca="1" t="shared" si="55"/>
        <v>0</v>
      </c>
      <c r="L215" s="13">
        <f ca="1" t="shared" si="50"/>
        <v>0</v>
      </c>
      <c r="M215" s="13">
        <f ca="1" t="shared" si="56"/>
        <v>0</v>
      </c>
      <c r="N215" s="13">
        <f ca="1" t="shared" si="57"/>
        <v>0</v>
      </c>
      <c r="O215" s="5">
        <f ca="1" t="shared" si="51"/>
        <v>0</v>
      </c>
      <c r="P215" s="5">
        <f ca="1" t="shared" si="58"/>
        <v>0</v>
      </c>
      <c r="Q215" s="5">
        <f ca="1" t="shared" si="59"/>
        <v>0</v>
      </c>
    </row>
    <row r="216" spans="5:17" ht="15.75" customHeight="1">
      <c r="E216" s="5" t="str">
        <f ca="1">IF(C7&gt;27,28,"-")</f>
        <v>-</v>
      </c>
      <c r="F216" s="5">
        <f ca="1" t="shared" si="52"/>
        <v>0</v>
      </c>
      <c r="G216" s="5">
        <f ca="1" t="shared" si="53"/>
        <v>0</v>
      </c>
      <c r="H216" s="5">
        <f ca="1" t="shared" si="48"/>
        <v>0</v>
      </c>
      <c r="I216" s="5" t="str">
        <f ca="1" t="shared" si="49"/>
        <v>-</v>
      </c>
      <c r="J216" s="5">
        <f ca="1" t="shared" si="54"/>
        <v>0</v>
      </c>
      <c r="K216" s="5">
        <f ca="1" t="shared" si="55"/>
        <v>0</v>
      </c>
      <c r="L216" s="13">
        <f ca="1" t="shared" si="50"/>
        <v>0</v>
      </c>
      <c r="M216" s="13">
        <f ca="1" t="shared" si="56"/>
        <v>0</v>
      </c>
      <c r="N216" s="13">
        <f ca="1" t="shared" si="57"/>
        <v>0</v>
      </c>
      <c r="O216" s="5">
        <f ca="1" t="shared" si="51"/>
        <v>0</v>
      </c>
      <c r="P216" s="5">
        <f ca="1" t="shared" si="58"/>
        <v>0</v>
      </c>
      <c r="Q216" s="5">
        <f ca="1" t="shared" si="59"/>
        <v>0</v>
      </c>
    </row>
    <row r="217" spans="5:17" ht="15.75" customHeight="1">
      <c r="E217" s="5" t="str">
        <f ca="1">IF(C7&gt;28,29,"-")</f>
        <v>-</v>
      </c>
      <c r="F217" s="5">
        <f ca="1" t="shared" si="52"/>
        <v>0</v>
      </c>
      <c r="G217" s="5">
        <f ca="1" t="shared" si="53"/>
        <v>0</v>
      </c>
      <c r="H217" s="5">
        <f ca="1" t="shared" si="48"/>
        <v>0</v>
      </c>
      <c r="I217" s="5" t="str">
        <f ca="1" t="shared" si="49"/>
        <v>-</v>
      </c>
      <c r="J217" s="5">
        <f ca="1" t="shared" si="54"/>
        <v>0</v>
      </c>
      <c r="K217" s="5">
        <f ca="1" t="shared" si="55"/>
        <v>0</v>
      </c>
      <c r="L217" s="13">
        <f ca="1" t="shared" si="50"/>
        <v>0</v>
      </c>
      <c r="M217" s="13">
        <f ca="1" t="shared" si="56"/>
        <v>0</v>
      </c>
      <c r="N217" s="13">
        <f ca="1" t="shared" si="57"/>
        <v>0</v>
      </c>
      <c r="O217" s="5">
        <f ca="1" t="shared" si="51"/>
        <v>0</v>
      </c>
      <c r="P217" s="5">
        <f ca="1" t="shared" si="58"/>
        <v>0</v>
      </c>
      <c r="Q217" s="5">
        <f ca="1" t="shared" si="59"/>
        <v>0</v>
      </c>
    </row>
    <row r="218" spans="5:17" ht="15.75" customHeight="1">
      <c r="E218" s="5" t="str">
        <f ca="1">IF(C7&gt;29,30,"-")</f>
        <v>-</v>
      </c>
      <c r="F218" s="5">
        <f ca="1" t="shared" si="52"/>
        <v>0</v>
      </c>
      <c r="G218" s="5">
        <f ca="1" t="shared" si="53"/>
        <v>0</v>
      </c>
      <c r="H218" s="5">
        <f ca="1" t="shared" si="48"/>
        <v>0</v>
      </c>
      <c r="I218" s="5" t="str">
        <f ca="1" t="shared" si="49"/>
        <v>-</v>
      </c>
      <c r="J218" s="5">
        <f ca="1" t="shared" si="54"/>
        <v>0</v>
      </c>
      <c r="K218" s="5">
        <f ca="1" t="shared" si="55"/>
        <v>0</v>
      </c>
      <c r="L218" s="13">
        <f ca="1" t="shared" si="50"/>
        <v>0</v>
      </c>
      <c r="M218" s="13">
        <f ca="1" t="shared" si="56"/>
        <v>0</v>
      </c>
      <c r="N218" s="13">
        <f ca="1" t="shared" si="57"/>
        <v>0</v>
      </c>
      <c r="O218" s="5">
        <f ca="1" t="shared" si="51"/>
        <v>0</v>
      </c>
      <c r="P218" s="5">
        <f ca="1" t="shared" si="58"/>
        <v>0</v>
      </c>
      <c r="Q218" s="5">
        <f ca="1" t="shared" si="59"/>
        <v>0</v>
      </c>
    </row>
    <row r="219" spans="5:17" ht="15.75" customHeight="1">
      <c r="E219" s="5" t="str">
        <f ca="1">IF(C7&gt;30,31,"-")</f>
        <v>-</v>
      </c>
      <c r="F219" s="5">
        <f ca="1" t="shared" si="52"/>
        <v>0</v>
      </c>
      <c r="G219" s="5">
        <f ca="1" t="shared" si="53"/>
        <v>0</v>
      </c>
      <c r="H219" s="5">
        <f ca="1" t="shared" si="48"/>
        <v>0</v>
      </c>
      <c r="I219" s="5" t="str">
        <f ca="1" t="shared" si="49"/>
        <v>-</v>
      </c>
      <c r="J219" s="5">
        <f ca="1" t="shared" si="54"/>
        <v>0</v>
      </c>
      <c r="K219" s="5">
        <f ca="1" t="shared" si="55"/>
        <v>0</v>
      </c>
      <c r="L219" s="13">
        <f ca="1" t="shared" si="50"/>
        <v>0</v>
      </c>
      <c r="M219" s="13">
        <f ca="1" t="shared" si="56"/>
        <v>0</v>
      </c>
      <c r="N219" s="13">
        <f ca="1" t="shared" si="57"/>
        <v>0</v>
      </c>
      <c r="O219" s="5">
        <f ca="1" t="shared" si="51"/>
        <v>0</v>
      </c>
      <c r="P219" s="5">
        <f ca="1" t="shared" si="58"/>
        <v>0</v>
      </c>
      <c r="Q219" s="5">
        <f ca="1" t="shared" si="59"/>
        <v>0</v>
      </c>
    </row>
    <row r="220" spans="5:17" ht="15.75" customHeight="1">
      <c r="E220" s="5" t="str">
        <f ca="1">IF(C7&gt;31,32,"-")</f>
        <v>-</v>
      </c>
      <c r="F220" s="5">
        <f ca="1" t="shared" si="52"/>
        <v>0</v>
      </c>
      <c r="G220" s="5">
        <f ca="1" t="shared" si="53"/>
        <v>0</v>
      </c>
      <c r="H220" s="5">
        <f ca="1" t="shared" si="48"/>
        <v>0</v>
      </c>
      <c r="I220" s="5" t="str">
        <f ca="1" t="shared" si="49"/>
        <v>-</v>
      </c>
      <c r="J220" s="5">
        <f ca="1" t="shared" si="54"/>
        <v>0</v>
      </c>
      <c r="K220" s="5">
        <f ca="1" t="shared" si="55"/>
        <v>0</v>
      </c>
      <c r="L220" s="13">
        <f ca="1" t="shared" si="50"/>
        <v>0</v>
      </c>
      <c r="M220" s="13">
        <f ca="1" t="shared" si="56"/>
        <v>0</v>
      </c>
      <c r="N220" s="13">
        <f ca="1" t="shared" si="57"/>
        <v>0</v>
      </c>
      <c r="O220" s="5">
        <f ca="1" t="shared" si="51"/>
        <v>0</v>
      </c>
      <c r="P220" s="5">
        <f ca="1" t="shared" si="58"/>
        <v>0</v>
      </c>
      <c r="Q220" s="5">
        <f ca="1" t="shared" si="59"/>
        <v>0</v>
      </c>
    </row>
    <row r="221" spans="5:17" ht="15.75" customHeight="1">
      <c r="E221" s="5" t="str">
        <f ca="1">IF(C7&gt;32,33,"-")</f>
        <v>-</v>
      </c>
      <c r="F221" s="5">
        <f ca="1" t="shared" si="52"/>
        <v>0</v>
      </c>
      <c r="G221" s="5">
        <f ca="1" t="shared" si="53"/>
        <v>0</v>
      </c>
      <c r="H221" s="5">
        <f ca="1" t="shared" si="48"/>
        <v>0</v>
      </c>
      <c r="I221" s="5" t="str">
        <f ca="1" t="shared" si="49"/>
        <v>-</v>
      </c>
      <c r="J221" s="5">
        <f ca="1" t="shared" si="54"/>
        <v>0</v>
      </c>
      <c r="K221" s="5">
        <f ca="1" t="shared" si="55"/>
        <v>0</v>
      </c>
      <c r="L221" s="13">
        <f ca="1" t="shared" si="50"/>
        <v>0</v>
      </c>
      <c r="M221" s="13">
        <f ca="1" t="shared" si="56"/>
        <v>0</v>
      </c>
      <c r="N221" s="13">
        <f ca="1" t="shared" si="57"/>
        <v>0</v>
      </c>
      <c r="O221" s="5">
        <f ca="1" t="shared" si="51"/>
        <v>0</v>
      </c>
      <c r="P221" s="5">
        <f ca="1" t="shared" si="58"/>
        <v>0</v>
      </c>
      <c r="Q221" s="5">
        <f ca="1" t="shared" si="59"/>
        <v>0</v>
      </c>
    </row>
    <row r="222" spans="5:17" ht="15.75" customHeight="1">
      <c r="E222" s="5" t="str">
        <f ca="1">IF(C7&gt;33,34,"-")</f>
        <v>-</v>
      </c>
      <c r="F222" s="5">
        <f ca="1" t="shared" si="52"/>
        <v>0</v>
      </c>
      <c r="G222" s="5">
        <f ca="1" t="shared" si="53"/>
        <v>0</v>
      </c>
      <c r="H222" s="5">
        <f ca="1" t="shared" si="48"/>
        <v>0</v>
      </c>
      <c r="I222" s="5" t="str">
        <f ca="1" t="shared" si="49"/>
        <v>-</v>
      </c>
      <c r="J222" s="5">
        <f ca="1" t="shared" si="54"/>
        <v>0</v>
      </c>
      <c r="K222" s="5">
        <f ca="1" t="shared" si="55"/>
        <v>0</v>
      </c>
      <c r="L222" s="13">
        <f ca="1" t="shared" si="50"/>
        <v>0</v>
      </c>
      <c r="M222" s="13">
        <f ca="1" t="shared" si="56"/>
        <v>0</v>
      </c>
      <c r="N222" s="13">
        <f ca="1" t="shared" si="57"/>
        <v>0</v>
      </c>
      <c r="O222" s="5">
        <f ca="1" t="shared" si="51"/>
        <v>0</v>
      </c>
      <c r="P222" s="5">
        <f ca="1" t="shared" si="58"/>
        <v>0</v>
      </c>
      <c r="Q222" s="5">
        <f ca="1" t="shared" si="59"/>
        <v>0</v>
      </c>
    </row>
    <row r="223" spans="5:17" ht="15.75" customHeight="1">
      <c r="E223" s="5" t="str">
        <f ca="1">IF(C7&gt;34,35,"-")</f>
        <v>-</v>
      </c>
      <c r="F223" s="5">
        <f ca="1" t="shared" si="52"/>
        <v>0</v>
      </c>
      <c r="G223" s="5">
        <f ca="1" t="shared" si="53"/>
        <v>0</v>
      </c>
      <c r="H223" s="5">
        <f ca="1" t="shared" si="48"/>
        <v>0</v>
      </c>
      <c r="I223" s="5" t="str">
        <f ca="1" t="shared" si="49"/>
        <v>-</v>
      </c>
      <c r="J223" s="5">
        <f ca="1" t="shared" si="54"/>
        <v>0</v>
      </c>
      <c r="K223" s="5">
        <f ca="1" t="shared" si="55"/>
        <v>0</v>
      </c>
      <c r="L223" s="13">
        <f ca="1" t="shared" si="50"/>
        <v>0</v>
      </c>
      <c r="M223" s="13">
        <f ca="1" t="shared" si="56"/>
        <v>0</v>
      </c>
      <c r="N223" s="13">
        <f ca="1" t="shared" si="57"/>
        <v>0</v>
      </c>
      <c r="O223" s="5">
        <f ca="1" t="shared" si="51"/>
        <v>0</v>
      </c>
      <c r="P223" s="5">
        <f ca="1" t="shared" si="58"/>
        <v>0</v>
      </c>
      <c r="Q223" s="5">
        <f ca="1" t="shared" si="59"/>
        <v>0</v>
      </c>
    </row>
    <row r="225" ht="15.75" customHeight="1" thickBot="1"/>
    <row r="226" spans="5:14" ht="15.75" customHeight="1" thickBot="1">
      <c r="E226" s="120" t="s">
        <v>128</v>
      </c>
      <c r="F226" s="121">
        <f ca="1">C8</f>
        <v>13</v>
      </c>
      <c r="K226" s="11"/>
      <c r="L226" s="11"/>
      <c r="M226" s="11"/>
      <c r="N226" s="11"/>
    </row>
    <row r="228" spans="5:17" ht="15.75" customHeight="1">
      <c r="E228" s="117" t="s">
        <v>25</v>
      </c>
      <c r="F228" s="117" t="s">
        <v>65</v>
      </c>
      <c r="G228" s="117" t="s">
        <v>66</v>
      </c>
      <c r="H228" s="117" t="s">
        <v>10</v>
      </c>
      <c r="I228" s="117" t="s">
        <v>21</v>
      </c>
      <c r="J228" s="117" t="s">
        <v>67</v>
      </c>
      <c r="K228" s="117" t="s">
        <v>33</v>
      </c>
      <c r="L228" s="117" t="s">
        <v>23</v>
      </c>
      <c r="M228" s="117" t="s">
        <v>68</v>
      </c>
      <c r="N228" s="117" t="s">
        <v>69</v>
      </c>
      <c r="O228" s="117" t="s">
        <v>13</v>
      </c>
      <c r="P228" s="117" t="s">
        <v>79</v>
      </c>
      <c r="Q228" s="117" t="s">
        <v>80</v>
      </c>
    </row>
    <row r="229" spans="5:17" ht="15.75" customHeight="1">
      <c r="E229" s="5">
        <f ca="1">IF(C8&gt;0,1,"-")</f>
        <v>1</v>
      </c>
      <c r="F229" s="5">
        <f ca="1">IF(E229&lt;&gt;"-",RANDBETWEEN($H$16,$I$16),0)</f>
        <v>3</v>
      </c>
      <c r="G229" s="5">
        <f ca="1">IF(E229&lt;&gt;"-",RANDBETWEEN($H$17,$I$17),0)</f>
        <v>4</v>
      </c>
      <c r="H229" s="5">
        <f aca="true" t="shared" si="60" ref="H229:H263">IF(E229&lt;&gt;"-",500,0)</f>
        <v>500</v>
      </c>
      <c r="I229" s="5">
        <f aca="true" t="shared" si="61" ref="I229:I263">IF(H229&gt;0,RANDBETWEEN(1,3),"-")</f>
        <v>2</v>
      </c>
      <c r="J229" s="5">
        <f ca="1">IF(I229=2,RANDBETWEEN($H$18,$I$18),IF(I229=3,RANDBETWEEN($H$18,$I$18),0))</f>
        <v>3</v>
      </c>
      <c r="K229" s="5">
        <f ca="1">IF(I229=1,RANDBETWEEN(0,1),0)</f>
        <v>0</v>
      </c>
      <c r="L229" s="13">
        <f aca="true" t="shared" si="62" ref="L229:L263">IF(K229=0,H229/100,H229/30)</f>
        <v>5</v>
      </c>
      <c r="M229" s="13">
        <f ca="1">L229*(RANDBETWEEN($H$20,$I$20))</f>
        <v>10</v>
      </c>
      <c r="N229" s="13">
        <f ca="1">L229*(RANDBETWEEN($H$21,$I$21))</f>
        <v>15</v>
      </c>
      <c r="O229" s="5">
        <f aca="true" t="shared" si="63" ref="O229:O263">IF(K229=0,H229/20,H229/10)</f>
        <v>25</v>
      </c>
      <c r="P229" s="5">
        <f ca="1">O229*RANDBETWEEN($H$22,$I$22)</f>
        <v>225</v>
      </c>
      <c r="Q229" s="5">
        <f ca="1">O229*RANDBETWEEN($H$23,$I$23)</f>
        <v>50</v>
      </c>
    </row>
    <row r="230" spans="5:17" ht="15.75" customHeight="1">
      <c r="E230" s="5">
        <f ca="1">IF(C8&gt;1,2,"-")</f>
        <v>2</v>
      </c>
      <c r="F230" s="5">
        <f aca="true" t="shared" si="64" ref="F230:F263">IF(E230&lt;&gt;"-",RANDBETWEEN($H$16,$I$16),0)</f>
        <v>4</v>
      </c>
      <c r="G230" s="5">
        <f aca="true" t="shared" si="65" ref="G230:G263">IF(E230&lt;&gt;"-",RANDBETWEEN($H$17,$I$17),0)</f>
        <v>5</v>
      </c>
      <c r="H230" s="5">
        <f ca="1" t="shared" si="60"/>
        <v>500</v>
      </c>
      <c r="I230" s="5">
        <f ca="1" t="shared" si="61"/>
        <v>2</v>
      </c>
      <c r="J230" s="5">
        <f aca="true" t="shared" si="66" ref="J230:J263">IF(I230=2,RANDBETWEEN($H$18,$I$18),IF(I230=3,RANDBETWEEN($H$18,$I$18),0))</f>
        <v>4</v>
      </c>
      <c r="K230" s="5">
        <f aca="true" t="shared" si="67" ref="K230:K263">IF(I230=1,RANDBETWEEN(0,1),0)</f>
        <v>0</v>
      </c>
      <c r="L230" s="13">
        <f ca="1" t="shared" si="62"/>
        <v>5</v>
      </c>
      <c r="M230" s="13">
        <f aca="true" t="shared" si="68" ref="M230:M263">L230*(RANDBETWEEN($H$20,$I$20))</f>
        <v>15</v>
      </c>
      <c r="N230" s="13">
        <f aca="true" t="shared" si="69" ref="N230:N263">L230*(RANDBETWEEN($H$21,$I$21))</f>
        <v>15</v>
      </c>
      <c r="O230" s="5">
        <f ca="1" t="shared" si="63"/>
        <v>25</v>
      </c>
      <c r="P230" s="5">
        <f aca="true" t="shared" si="70" ref="P230:P263">O230*RANDBETWEEN($H$22,$I$22)</f>
        <v>175</v>
      </c>
      <c r="Q230" s="5">
        <f aca="true" t="shared" si="71" ref="Q230:Q263">O230*RANDBETWEEN($H$23,$I$23)</f>
        <v>75</v>
      </c>
    </row>
    <row r="231" spans="5:17" ht="15.75" customHeight="1">
      <c r="E231" s="5">
        <f ca="1">IF(C8&gt;2,3,"-")</f>
        <v>3</v>
      </c>
      <c r="F231" s="5">
        <f ca="1" t="shared" si="64"/>
        <v>3</v>
      </c>
      <c r="G231" s="5">
        <f ca="1" t="shared" si="65"/>
        <v>3</v>
      </c>
      <c r="H231" s="5">
        <f ca="1" t="shared" si="60"/>
        <v>500</v>
      </c>
      <c r="I231" s="5">
        <f ca="1" t="shared" si="61"/>
        <v>2</v>
      </c>
      <c r="J231" s="5">
        <f ca="1" t="shared" si="66"/>
        <v>3</v>
      </c>
      <c r="K231" s="5">
        <f ca="1" t="shared" si="67"/>
        <v>0</v>
      </c>
      <c r="L231" s="13">
        <f ca="1" t="shared" si="62"/>
        <v>5</v>
      </c>
      <c r="M231" s="13">
        <f ca="1" t="shared" si="68"/>
        <v>15</v>
      </c>
      <c r="N231" s="13">
        <f ca="1" t="shared" si="69"/>
        <v>10</v>
      </c>
      <c r="O231" s="5">
        <f ca="1" t="shared" si="63"/>
        <v>25</v>
      </c>
      <c r="P231" s="5">
        <f ca="1" t="shared" si="70"/>
        <v>225</v>
      </c>
      <c r="Q231" s="5">
        <f ca="1" t="shared" si="71"/>
        <v>75</v>
      </c>
    </row>
    <row r="232" spans="5:17" ht="15.75" customHeight="1">
      <c r="E232" s="5">
        <f ca="1">IF(C8&gt;3,4,"-")</f>
        <v>4</v>
      </c>
      <c r="F232" s="5">
        <f ca="1" t="shared" si="64"/>
        <v>5</v>
      </c>
      <c r="G232" s="5">
        <f ca="1" t="shared" si="65"/>
        <v>4</v>
      </c>
      <c r="H232" s="5">
        <f ca="1" t="shared" si="60"/>
        <v>500</v>
      </c>
      <c r="I232" s="5">
        <f ca="1" t="shared" si="61"/>
        <v>1</v>
      </c>
      <c r="J232" s="5">
        <f ca="1" t="shared" si="66"/>
        <v>0</v>
      </c>
      <c r="K232" s="5">
        <f ca="1" t="shared" si="67"/>
        <v>0</v>
      </c>
      <c r="L232" s="13">
        <f ca="1" t="shared" si="62"/>
        <v>5</v>
      </c>
      <c r="M232" s="13">
        <f ca="1" t="shared" si="68"/>
        <v>10</v>
      </c>
      <c r="N232" s="13">
        <f ca="1" t="shared" si="69"/>
        <v>15</v>
      </c>
      <c r="O232" s="5">
        <f ca="1" t="shared" si="63"/>
        <v>25</v>
      </c>
      <c r="P232" s="5">
        <f ca="1" t="shared" si="70"/>
        <v>200</v>
      </c>
      <c r="Q232" s="5">
        <f ca="1" t="shared" si="71"/>
        <v>50</v>
      </c>
    </row>
    <row r="233" spans="5:17" ht="15.75" customHeight="1">
      <c r="E233" s="5">
        <f ca="1">IF(C8&gt;4,5,"-")</f>
        <v>5</v>
      </c>
      <c r="F233" s="5">
        <f ca="1" t="shared" si="64"/>
        <v>4</v>
      </c>
      <c r="G233" s="5">
        <f ca="1" t="shared" si="65"/>
        <v>3</v>
      </c>
      <c r="H233" s="5">
        <f ca="1" t="shared" si="60"/>
        <v>500</v>
      </c>
      <c r="I233" s="5">
        <f ca="1" t="shared" si="61"/>
        <v>3</v>
      </c>
      <c r="J233" s="5">
        <f ca="1" t="shared" si="66"/>
        <v>4</v>
      </c>
      <c r="K233" s="5">
        <f ca="1" t="shared" si="67"/>
        <v>0</v>
      </c>
      <c r="L233" s="13">
        <f ca="1" t="shared" si="62"/>
        <v>5</v>
      </c>
      <c r="M233" s="13">
        <f ca="1" t="shared" si="68"/>
        <v>10</v>
      </c>
      <c r="N233" s="13">
        <f ca="1" t="shared" si="69"/>
        <v>20</v>
      </c>
      <c r="O233" s="5">
        <f ca="1" t="shared" si="63"/>
        <v>25</v>
      </c>
      <c r="P233" s="5">
        <f ca="1" t="shared" si="70"/>
        <v>150</v>
      </c>
      <c r="Q233" s="5">
        <f ca="1" t="shared" si="71"/>
        <v>50</v>
      </c>
    </row>
    <row r="234" spans="5:17" ht="15.75" customHeight="1">
      <c r="E234" s="5">
        <f ca="1">IF(C8&gt;5,6,"-")</f>
        <v>6</v>
      </c>
      <c r="F234" s="5">
        <f ca="1" t="shared" si="64"/>
        <v>5</v>
      </c>
      <c r="G234" s="5">
        <f ca="1" t="shared" si="65"/>
        <v>3</v>
      </c>
      <c r="H234" s="5">
        <f ca="1" t="shared" si="60"/>
        <v>500</v>
      </c>
      <c r="I234" s="5">
        <f ca="1" t="shared" si="61"/>
        <v>2</v>
      </c>
      <c r="J234" s="5">
        <f ca="1" t="shared" si="66"/>
        <v>3</v>
      </c>
      <c r="K234" s="5">
        <f ca="1" t="shared" si="67"/>
        <v>0</v>
      </c>
      <c r="L234" s="13">
        <f ca="1" t="shared" si="62"/>
        <v>5</v>
      </c>
      <c r="M234" s="13">
        <f ca="1" t="shared" si="68"/>
        <v>15</v>
      </c>
      <c r="N234" s="13">
        <f ca="1" t="shared" si="69"/>
        <v>20</v>
      </c>
      <c r="O234" s="5">
        <f ca="1" t="shared" si="63"/>
        <v>25</v>
      </c>
      <c r="P234" s="5">
        <f ca="1" t="shared" si="70"/>
        <v>250</v>
      </c>
      <c r="Q234" s="5">
        <f ca="1" t="shared" si="71"/>
        <v>50</v>
      </c>
    </row>
    <row r="235" spans="5:17" ht="15.75" customHeight="1">
      <c r="E235" s="5">
        <f ca="1">IF(C8&gt;6,7,"-")</f>
        <v>7</v>
      </c>
      <c r="F235" s="5">
        <f ca="1" t="shared" si="64"/>
        <v>5</v>
      </c>
      <c r="G235" s="5">
        <f ca="1" t="shared" si="65"/>
        <v>4</v>
      </c>
      <c r="H235" s="5">
        <f ca="1" t="shared" si="60"/>
        <v>500</v>
      </c>
      <c r="I235" s="5">
        <f ca="1" t="shared" si="61"/>
        <v>1</v>
      </c>
      <c r="J235" s="5">
        <f ca="1" t="shared" si="66"/>
        <v>0</v>
      </c>
      <c r="K235" s="5">
        <f ca="1" t="shared" si="67"/>
        <v>0</v>
      </c>
      <c r="L235" s="13">
        <f ca="1" t="shared" si="62"/>
        <v>5</v>
      </c>
      <c r="M235" s="13">
        <f ca="1" t="shared" si="68"/>
        <v>15</v>
      </c>
      <c r="N235" s="13">
        <f ca="1" t="shared" si="69"/>
        <v>10</v>
      </c>
      <c r="O235" s="5">
        <f ca="1" t="shared" si="63"/>
        <v>25</v>
      </c>
      <c r="P235" s="5">
        <f ca="1" t="shared" si="70"/>
        <v>225</v>
      </c>
      <c r="Q235" s="5">
        <f ca="1" t="shared" si="71"/>
        <v>50</v>
      </c>
    </row>
    <row r="236" spans="5:17" ht="15.75" customHeight="1">
      <c r="E236" s="5">
        <f ca="1">IF(C8&gt;7,8,"-")</f>
        <v>8</v>
      </c>
      <c r="F236" s="5">
        <f ca="1" t="shared" si="64"/>
        <v>4</v>
      </c>
      <c r="G236" s="5">
        <f ca="1" t="shared" si="65"/>
        <v>4</v>
      </c>
      <c r="H236" s="5">
        <f ca="1" t="shared" si="60"/>
        <v>500</v>
      </c>
      <c r="I236" s="5">
        <f ca="1" t="shared" si="61"/>
        <v>2</v>
      </c>
      <c r="J236" s="5">
        <f ca="1" t="shared" si="66"/>
        <v>4</v>
      </c>
      <c r="K236" s="5">
        <f ca="1" t="shared" si="67"/>
        <v>0</v>
      </c>
      <c r="L236" s="13">
        <f ca="1" t="shared" si="62"/>
        <v>5</v>
      </c>
      <c r="M236" s="13">
        <f ca="1" t="shared" si="68"/>
        <v>10</v>
      </c>
      <c r="N236" s="13">
        <f ca="1" t="shared" si="69"/>
        <v>10</v>
      </c>
      <c r="O236" s="5">
        <f ca="1" t="shared" si="63"/>
        <v>25</v>
      </c>
      <c r="P236" s="5">
        <f ca="1" t="shared" si="70"/>
        <v>200</v>
      </c>
      <c r="Q236" s="5">
        <f ca="1" t="shared" si="71"/>
        <v>75</v>
      </c>
    </row>
    <row r="237" spans="5:17" ht="15.75" customHeight="1">
      <c r="E237" s="5">
        <f ca="1">IF(C8&gt;8,9,"-")</f>
        <v>9</v>
      </c>
      <c r="F237" s="5">
        <f ca="1" t="shared" si="64"/>
        <v>3</v>
      </c>
      <c r="G237" s="5">
        <f ca="1" t="shared" si="65"/>
        <v>4</v>
      </c>
      <c r="H237" s="5">
        <f ca="1" t="shared" si="60"/>
        <v>500</v>
      </c>
      <c r="I237" s="5">
        <f ca="1" t="shared" si="61"/>
        <v>3</v>
      </c>
      <c r="J237" s="5">
        <f ca="1" t="shared" si="66"/>
        <v>3</v>
      </c>
      <c r="K237" s="5">
        <f ca="1" t="shared" si="67"/>
        <v>0</v>
      </c>
      <c r="L237" s="13">
        <f ca="1" t="shared" si="62"/>
        <v>5</v>
      </c>
      <c r="M237" s="13">
        <f ca="1" t="shared" si="68"/>
        <v>15</v>
      </c>
      <c r="N237" s="13">
        <f ca="1" t="shared" si="69"/>
        <v>10</v>
      </c>
      <c r="O237" s="5">
        <f ca="1" t="shared" si="63"/>
        <v>25</v>
      </c>
      <c r="P237" s="5">
        <f ca="1" t="shared" si="70"/>
        <v>250</v>
      </c>
      <c r="Q237" s="5">
        <f ca="1" t="shared" si="71"/>
        <v>50</v>
      </c>
    </row>
    <row r="238" spans="5:17" ht="15.75" customHeight="1">
      <c r="E238" s="5">
        <f ca="1">IF(C8&gt;9,10,"-")</f>
        <v>10</v>
      </c>
      <c r="F238" s="5">
        <f ca="1" t="shared" si="64"/>
        <v>4</v>
      </c>
      <c r="G238" s="5">
        <f ca="1" t="shared" si="65"/>
        <v>3</v>
      </c>
      <c r="H238" s="5">
        <f ca="1" t="shared" si="60"/>
        <v>500</v>
      </c>
      <c r="I238" s="5">
        <f ca="1" t="shared" si="61"/>
        <v>2</v>
      </c>
      <c r="J238" s="5">
        <f ca="1" t="shared" si="66"/>
        <v>4</v>
      </c>
      <c r="K238" s="5">
        <f ca="1" t="shared" si="67"/>
        <v>0</v>
      </c>
      <c r="L238" s="13">
        <f ca="1" t="shared" si="62"/>
        <v>5</v>
      </c>
      <c r="M238" s="13">
        <f ca="1" t="shared" si="68"/>
        <v>10</v>
      </c>
      <c r="N238" s="13">
        <f ca="1" t="shared" si="69"/>
        <v>10</v>
      </c>
      <c r="O238" s="5">
        <f ca="1" t="shared" si="63"/>
        <v>25</v>
      </c>
      <c r="P238" s="5">
        <f ca="1" t="shared" si="70"/>
        <v>175</v>
      </c>
      <c r="Q238" s="5">
        <f ca="1" t="shared" si="71"/>
        <v>75</v>
      </c>
    </row>
    <row r="239" spans="5:17" ht="15.75" customHeight="1">
      <c r="E239" s="5">
        <f ca="1">IF(C8&gt;10,11,"-")</f>
        <v>11</v>
      </c>
      <c r="F239" s="5">
        <f ca="1" t="shared" si="64"/>
        <v>5</v>
      </c>
      <c r="G239" s="5">
        <f ca="1" t="shared" si="65"/>
        <v>3</v>
      </c>
      <c r="H239" s="5">
        <f ca="1" t="shared" si="60"/>
        <v>500</v>
      </c>
      <c r="I239" s="5">
        <f ca="1" t="shared" si="61"/>
        <v>3</v>
      </c>
      <c r="J239" s="5">
        <f ca="1" t="shared" si="66"/>
        <v>3</v>
      </c>
      <c r="K239" s="5">
        <f ca="1" t="shared" si="67"/>
        <v>0</v>
      </c>
      <c r="L239" s="13">
        <f ca="1" t="shared" si="62"/>
        <v>5</v>
      </c>
      <c r="M239" s="13">
        <f ca="1" t="shared" si="68"/>
        <v>15</v>
      </c>
      <c r="N239" s="13">
        <f ca="1" t="shared" si="69"/>
        <v>10</v>
      </c>
      <c r="O239" s="5">
        <f ca="1" t="shared" si="63"/>
        <v>25</v>
      </c>
      <c r="P239" s="5">
        <f ca="1" t="shared" si="70"/>
        <v>200</v>
      </c>
      <c r="Q239" s="5">
        <f ca="1" t="shared" si="71"/>
        <v>50</v>
      </c>
    </row>
    <row r="240" spans="5:17" ht="15.75" customHeight="1">
      <c r="E240" s="5">
        <f ca="1">IF(C8&gt;11,12,"-")</f>
        <v>12</v>
      </c>
      <c r="F240" s="5">
        <f ca="1" t="shared" si="64"/>
        <v>3</v>
      </c>
      <c r="G240" s="5">
        <f ca="1" t="shared" si="65"/>
        <v>5</v>
      </c>
      <c r="H240" s="5">
        <f ca="1" t="shared" si="60"/>
        <v>500</v>
      </c>
      <c r="I240" s="5">
        <f ca="1" t="shared" si="61"/>
        <v>3</v>
      </c>
      <c r="J240" s="5">
        <f ca="1" t="shared" si="66"/>
        <v>3</v>
      </c>
      <c r="K240" s="5">
        <f ca="1" t="shared" si="67"/>
        <v>0</v>
      </c>
      <c r="L240" s="13">
        <f ca="1" t="shared" si="62"/>
        <v>5</v>
      </c>
      <c r="M240" s="13">
        <f ca="1" t="shared" si="68"/>
        <v>15</v>
      </c>
      <c r="N240" s="13">
        <f ca="1" t="shared" si="69"/>
        <v>15</v>
      </c>
      <c r="O240" s="5">
        <f ca="1" t="shared" si="63"/>
        <v>25</v>
      </c>
      <c r="P240" s="5">
        <f ca="1" t="shared" si="70"/>
        <v>250</v>
      </c>
      <c r="Q240" s="5">
        <f ca="1" t="shared" si="71"/>
        <v>75</v>
      </c>
    </row>
    <row r="241" spans="5:17" ht="15.75" customHeight="1">
      <c r="E241" s="5">
        <f ca="1">IF(C8&gt;12,13,"-")</f>
        <v>13</v>
      </c>
      <c r="F241" s="5">
        <f ca="1" t="shared" si="64"/>
        <v>4</v>
      </c>
      <c r="G241" s="5">
        <f ca="1" t="shared" si="65"/>
        <v>4</v>
      </c>
      <c r="H241" s="5">
        <f ca="1" t="shared" si="60"/>
        <v>500</v>
      </c>
      <c r="I241" s="5">
        <f ca="1" t="shared" si="61"/>
        <v>1</v>
      </c>
      <c r="J241" s="5">
        <f ca="1" t="shared" si="66"/>
        <v>0</v>
      </c>
      <c r="K241" s="5">
        <f ca="1" t="shared" si="67"/>
        <v>1</v>
      </c>
      <c r="L241" s="13">
        <f ca="1" t="shared" si="62"/>
        <v>16.666666666666668</v>
      </c>
      <c r="M241" s="13">
        <f ca="1" t="shared" si="68"/>
        <v>50</v>
      </c>
      <c r="N241" s="13">
        <f ca="1" t="shared" si="69"/>
        <v>66.66666666666667</v>
      </c>
      <c r="O241" s="5">
        <f ca="1" t="shared" si="63"/>
        <v>50</v>
      </c>
      <c r="P241" s="5">
        <f ca="1" t="shared" si="70"/>
        <v>400</v>
      </c>
      <c r="Q241" s="5">
        <f ca="1" t="shared" si="71"/>
        <v>100</v>
      </c>
    </row>
    <row r="242" spans="5:17" ht="15.75" customHeight="1">
      <c r="E242" s="5" t="str">
        <f ca="1">IF(C8&gt;13,14,"-")</f>
        <v>-</v>
      </c>
      <c r="F242" s="5">
        <f ca="1" t="shared" si="64"/>
        <v>0</v>
      </c>
      <c r="G242" s="5">
        <f ca="1" t="shared" si="65"/>
        <v>0</v>
      </c>
      <c r="H242" s="5">
        <f ca="1" t="shared" si="60"/>
        <v>0</v>
      </c>
      <c r="I242" s="5" t="str">
        <f ca="1" t="shared" si="61"/>
        <v>-</v>
      </c>
      <c r="J242" s="5">
        <f ca="1" t="shared" si="66"/>
        <v>0</v>
      </c>
      <c r="K242" s="5">
        <f ca="1" t="shared" si="67"/>
        <v>0</v>
      </c>
      <c r="L242" s="13">
        <f ca="1" t="shared" si="62"/>
        <v>0</v>
      </c>
      <c r="M242" s="13">
        <f ca="1" t="shared" si="68"/>
        <v>0</v>
      </c>
      <c r="N242" s="13">
        <f ca="1" t="shared" si="69"/>
        <v>0</v>
      </c>
      <c r="O242" s="5">
        <f ca="1" t="shared" si="63"/>
        <v>0</v>
      </c>
      <c r="P242" s="5">
        <f ca="1" t="shared" si="70"/>
        <v>0</v>
      </c>
      <c r="Q242" s="5">
        <f ca="1" t="shared" si="71"/>
        <v>0</v>
      </c>
    </row>
    <row r="243" spans="5:17" ht="15.75" customHeight="1">
      <c r="E243" s="5" t="str">
        <f ca="1">IF(C8&gt;14,15,"-")</f>
        <v>-</v>
      </c>
      <c r="F243" s="5">
        <f ca="1" t="shared" si="64"/>
        <v>0</v>
      </c>
      <c r="G243" s="5">
        <f ca="1" t="shared" si="65"/>
        <v>0</v>
      </c>
      <c r="H243" s="5">
        <f ca="1" t="shared" si="60"/>
        <v>0</v>
      </c>
      <c r="I243" s="5" t="str">
        <f ca="1" t="shared" si="61"/>
        <v>-</v>
      </c>
      <c r="J243" s="5">
        <f ca="1" t="shared" si="66"/>
        <v>0</v>
      </c>
      <c r="K243" s="5">
        <f ca="1" t="shared" si="67"/>
        <v>0</v>
      </c>
      <c r="L243" s="13">
        <f ca="1" t="shared" si="62"/>
        <v>0</v>
      </c>
      <c r="M243" s="13">
        <f ca="1" t="shared" si="68"/>
        <v>0</v>
      </c>
      <c r="N243" s="13">
        <f ca="1" t="shared" si="69"/>
        <v>0</v>
      </c>
      <c r="O243" s="5">
        <f ca="1" t="shared" si="63"/>
        <v>0</v>
      </c>
      <c r="P243" s="5">
        <f ca="1" t="shared" si="70"/>
        <v>0</v>
      </c>
      <c r="Q243" s="5">
        <f ca="1" t="shared" si="71"/>
        <v>0</v>
      </c>
    </row>
    <row r="244" spans="5:17" ht="15.75" customHeight="1">
      <c r="E244" s="5" t="str">
        <f ca="1">IF(C8&gt;15,16,"-")</f>
        <v>-</v>
      </c>
      <c r="F244" s="5">
        <f ca="1" t="shared" si="64"/>
        <v>0</v>
      </c>
      <c r="G244" s="5">
        <f ca="1" t="shared" si="65"/>
        <v>0</v>
      </c>
      <c r="H244" s="5">
        <f ca="1" t="shared" si="60"/>
        <v>0</v>
      </c>
      <c r="I244" s="5" t="str">
        <f ca="1" t="shared" si="61"/>
        <v>-</v>
      </c>
      <c r="J244" s="5">
        <f ca="1" t="shared" si="66"/>
        <v>0</v>
      </c>
      <c r="K244" s="5">
        <f ca="1" t="shared" si="67"/>
        <v>0</v>
      </c>
      <c r="L244" s="13">
        <f ca="1" t="shared" si="62"/>
        <v>0</v>
      </c>
      <c r="M244" s="13">
        <f ca="1" t="shared" si="68"/>
        <v>0</v>
      </c>
      <c r="N244" s="13">
        <f ca="1" t="shared" si="69"/>
        <v>0</v>
      </c>
      <c r="O244" s="5">
        <f ca="1" t="shared" si="63"/>
        <v>0</v>
      </c>
      <c r="P244" s="5">
        <f ca="1" t="shared" si="70"/>
        <v>0</v>
      </c>
      <c r="Q244" s="5">
        <f ca="1" t="shared" si="71"/>
        <v>0</v>
      </c>
    </row>
    <row r="245" spans="5:17" ht="15.75" customHeight="1">
      <c r="E245" s="5" t="str">
        <f ca="1">IF(C8&gt;16,17,"-")</f>
        <v>-</v>
      </c>
      <c r="F245" s="5">
        <f ca="1" t="shared" si="64"/>
        <v>0</v>
      </c>
      <c r="G245" s="5">
        <f ca="1" t="shared" si="65"/>
        <v>0</v>
      </c>
      <c r="H245" s="5">
        <f ca="1" t="shared" si="60"/>
        <v>0</v>
      </c>
      <c r="I245" s="5" t="str">
        <f ca="1" t="shared" si="61"/>
        <v>-</v>
      </c>
      <c r="J245" s="5">
        <f ca="1" t="shared" si="66"/>
        <v>0</v>
      </c>
      <c r="K245" s="5">
        <f ca="1" t="shared" si="67"/>
        <v>0</v>
      </c>
      <c r="L245" s="13">
        <f ca="1" t="shared" si="62"/>
        <v>0</v>
      </c>
      <c r="M245" s="13">
        <f ca="1" t="shared" si="68"/>
        <v>0</v>
      </c>
      <c r="N245" s="13">
        <f ca="1" t="shared" si="69"/>
        <v>0</v>
      </c>
      <c r="O245" s="5">
        <f ca="1" t="shared" si="63"/>
        <v>0</v>
      </c>
      <c r="P245" s="5">
        <f ca="1" t="shared" si="70"/>
        <v>0</v>
      </c>
      <c r="Q245" s="5">
        <f ca="1" t="shared" si="71"/>
        <v>0</v>
      </c>
    </row>
    <row r="246" spans="5:17" ht="15.75" customHeight="1">
      <c r="E246" s="5" t="str">
        <f ca="1">IF(C8&gt;17,18,"-")</f>
        <v>-</v>
      </c>
      <c r="F246" s="5">
        <f ca="1" t="shared" si="64"/>
        <v>0</v>
      </c>
      <c r="G246" s="5">
        <f ca="1" t="shared" si="65"/>
        <v>0</v>
      </c>
      <c r="H246" s="5">
        <f ca="1" t="shared" si="60"/>
        <v>0</v>
      </c>
      <c r="I246" s="5" t="str">
        <f ca="1" t="shared" si="61"/>
        <v>-</v>
      </c>
      <c r="J246" s="5">
        <f ca="1" t="shared" si="66"/>
        <v>0</v>
      </c>
      <c r="K246" s="5">
        <f ca="1" t="shared" si="67"/>
        <v>0</v>
      </c>
      <c r="L246" s="13">
        <f ca="1" t="shared" si="62"/>
        <v>0</v>
      </c>
      <c r="M246" s="13">
        <f ca="1" t="shared" si="68"/>
        <v>0</v>
      </c>
      <c r="N246" s="13">
        <f ca="1" t="shared" si="69"/>
        <v>0</v>
      </c>
      <c r="O246" s="5">
        <f ca="1" t="shared" si="63"/>
        <v>0</v>
      </c>
      <c r="P246" s="5">
        <f ca="1" t="shared" si="70"/>
        <v>0</v>
      </c>
      <c r="Q246" s="5">
        <f ca="1" t="shared" si="71"/>
        <v>0</v>
      </c>
    </row>
    <row r="247" spans="5:17" ht="15.75" customHeight="1">
      <c r="E247" s="5" t="str">
        <f ca="1">IF(C8&gt;18,19,"-")</f>
        <v>-</v>
      </c>
      <c r="F247" s="5">
        <f ca="1" t="shared" si="64"/>
        <v>0</v>
      </c>
      <c r="G247" s="5">
        <f ca="1" t="shared" si="65"/>
        <v>0</v>
      </c>
      <c r="H247" s="5">
        <f ca="1" t="shared" si="60"/>
        <v>0</v>
      </c>
      <c r="I247" s="5" t="str">
        <f ca="1" t="shared" si="61"/>
        <v>-</v>
      </c>
      <c r="J247" s="5">
        <f ca="1" t="shared" si="66"/>
        <v>0</v>
      </c>
      <c r="K247" s="5">
        <f ca="1" t="shared" si="67"/>
        <v>0</v>
      </c>
      <c r="L247" s="13">
        <f ca="1" t="shared" si="62"/>
        <v>0</v>
      </c>
      <c r="M247" s="13">
        <f ca="1" t="shared" si="68"/>
        <v>0</v>
      </c>
      <c r="N247" s="13">
        <f ca="1" t="shared" si="69"/>
        <v>0</v>
      </c>
      <c r="O247" s="5">
        <f ca="1" t="shared" si="63"/>
        <v>0</v>
      </c>
      <c r="P247" s="5">
        <f ca="1" t="shared" si="70"/>
        <v>0</v>
      </c>
      <c r="Q247" s="5">
        <f ca="1" t="shared" si="71"/>
        <v>0</v>
      </c>
    </row>
    <row r="248" spans="5:17" ht="15.75" customHeight="1">
      <c r="E248" s="5" t="str">
        <f ca="1">IF(C8&gt;19,20,"-")</f>
        <v>-</v>
      </c>
      <c r="F248" s="5">
        <f ca="1" t="shared" si="64"/>
        <v>0</v>
      </c>
      <c r="G248" s="5">
        <f ca="1" t="shared" si="65"/>
        <v>0</v>
      </c>
      <c r="H248" s="5">
        <f ca="1" t="shared" si="60"/>
        <v>0</v>
      </c>
      <c r="I248" s="5" t="str">
        <f ca="1" t="shared" si="61"/>
        <v>-</v>
      </c>
      <c r="J248" s="5">
        <f ca="1" t="shared" si="66"/>
        <v>0</v>
      </c>
      <c r="K248" s="5">
        <f ca="1" t="shared" si="67"/>
        <v>0</v>
      </c>
      <c r="L248" s="13">
        <f ca="1" t="shared" si="62"/>
        <v>0</v>
      </c>
      <c r="M248" s="13">
        <f ca="1" t="shared" si="68"/>
        <v>0</v>
      </c>
      <c r="N248" s="13">
        <f ca="1" t="shared" si="69"/>
        <v>0</v>
      </c>
      <c r="O248" s="5">
        <f ca="1" t="shared" si="63"/>
        <v>0</v>
      </c>
      <c r="P248" s="5">
        <f ca="1" t="shared" si="70"/>
        <v>0</v>
      </c>
      <c r="Q248" s="5">
        <f ca="1" t="shared" si="71"/>
        <v>0</v>
      </c>
    </row>
    <row r="249" spans="5:17" ht="15.75" customHeight="1">
      <c r="E249" s="5" t="str">
        <f ca="1">IF(C8&gt;20,21,"-")</f>
        <v>-</v>
      </c>
      <c r="F249" s="5">
        <f ca="1" t="shared" si="64"/>
        <v>0</v>
      </c>
      <c r="G249" s="5">
        <f ca="1" t="shared" si="65"/>
        <v>0</v>
      </c>
      <c r="H249" s="5">
        <f ca="1" t="shared" si="60"/>
        <v>0</v>
      </c>
      <c r="I249" s="5" t="str">
        <f ca="1" t="shared" si="61"/>
        <v>-</v>
      </c>
      <c r="J249" s="5">
        <f ca="1" t="shared" si="66"/>
        <v>0</v>
      </c>
      <c r="K249" s="5">
        <f ca="1" t="shared" si="67"/>
        <v>0</v>
      </c>
      <c r="L249" s="13">
        <f ca="1" t="shared" si="62"/>
        <v>0</v>
      </c>
      <c r="M249" s="13">
        <f ca="1" t="shared" si="68"/>
        <v>0</v>
      </c>
      <c r="N249" s="13">
        <f ca="1" t="shared" si="69"/>
        <v>0</v>
      </c>
      <c r="O249" s="5">
        <f ca="1" t="shared" si="63"/>
        <v>0</v>
      </c>
      <c r="P249" s="5">
        <f ca="1" t="shared" si="70"/>
        <v>0</v>
      </c>
      <c r="Q249" s="5">
        <f ca="1" t="shared" si="71"/>
        <v>0</v>
      </c>
    </row>
    <row r="250" spans="5:17" ht="15.75" customHeight="1">
      <c r="E250" s="5" t="str">
        <f ca="1">IF(C8&gt;21,22,"-")</f>
        <v>-</v>
      </c>
      <c r="F250" s="5">
        <f ca="1" t="shared" si="64"/>
        <v>0</v>
      </c>
      <c r="G250" s="5">
        <f ca="1" t="shared" si="65"/>
        <v>0</v>
      </c>
      <c r="H250" s="5">
        <f ca="1" t="shared" si="60"/>
        <v>0</v>
      </c>
      <c r="I250" s="5" t="str">
        <f ca="1" t="shared" si="61"/>
        <v>-</v>
      </c>
      <c r="J250" s="5">
        <f ca="1" t="shared" si="66"/>
        <v>0</v>
      </c>
      <c r="K250" s="5">
        <f ca="1" t="shared" si="67"/>
        <v>0</v>
      </c>
      <c r="L250" s="13">
        <f ca="1" t="shared" si="62"/>
        <v>0</v>
      </c>
      <c r="M250" s="13">
        <f ca="1" t="shared" si="68"/>
        <v>0</v>
      </c>
      <c r="N250" s="13">
        <f ca="1" t="shared" si="69"/>
        <v>0</v>
      </c>
      <c r="O250" s="5">
        <f ca="1" t="shared" si="63"/>
        <v>0</v>
      </c>
      <c r="P250" s="5">
        <f ca="1" t="shared" si="70"/>
        <v>0</v>
      </c>
      <c r="Q250" s="5">
        <f ca="1" t="shared" si="71"/>
        <v>0</v>
      </c>
    </row>
    <row r="251" spans="5:17" ht="15.75" customHeight="1">
      <c r="E251" s="5" t="str">
        <f ca="1">IF(C8&gt;22,23,"-")</f>
        <v>-</v>
      </c>
      <c r="F251" s="5">
        <f ca="1" t="shared" si="64"/>
        <v>0</v>
      </c>
      <c r="G251" s="5">
        <f ca="1" t="shared" si="65"/>
        <v>0</v>
      </c>
      <c r="H251" s="5">
        <f ca="1" t="shared" si="60"/>
        <v>0</v>
      </c>
      <c r="I251" s="5" t="str">
        <f ca="1" t="shared" si="61"/>
        <v>-</v>
      </c>
      <c r="J251" s="5">
        <f ca="1" t="shared" si="66"/>
        <v>0</v>
      </c>
      <c r="K251" s="5">
        <f ca="1" t="shared" si="67"/>
        <v>0</v>
      </c>
      <c r="L251" s="13">
        <f ca="1" t="shared" si="62"/>
        <v>0</v>
      </c>
      <c r="M251" s="13">
        <f ca="1" t="shared" si="68"/>
        <v>0</v>
      </c>
      <c r="N251" s="13">
        <f ca="1" t="shared" si="69"/>
        <v>0</v>
      </c>
      <c r="O251" s="5">
        <f ca="1" t="shared" si="63"/>
        <v>0</v>
      </c>
      <c r="P251" s="5">
        <f ca="1" t="shared" si="70"/>
        <v>0</v>
      </c>
      <c r="Q251" s="5">
        <f ca="1" t="shared" si="71"/>
        <v>0</v>
      </c>
    </row>
    <row r="252" spans="5:17" ht="15.75" customHeight="1">
      <c r="E252" s="5" t="str">
        <f ca="1">IF(C8&gt;23,24,"-")</f>
        <v>-</v>
      </c>
      <c r="F252" s="5">
        <f ca="1" t="shared" si="64"/>
        <v>0</v>
      </c>
      <c r="G252" s="5">
        <f ca="1" t="shared" si="65"/>
        <v>0</v>
      </c>
      <c r="H252" s="5">
        <f ca="1" t="shared" si="60"/>
        <v>0</v>
      </c>
      <c r="I252" s="5" t="str">
        <f ca="1" t="shared" si="61"/>
        <v>-</v>
      </c>
      <c r="J252" s="5">
        <f ca="1" t="shared" si="66"/>
        <v>0</v>
      </c>
      <c r="K252" s="5">
        <f ca="1" t="shared" si="67"/>
        <v>0</v>
      </c>
      <c r="L252" s="13">
        <f ca="1" t="shared" si="62"/>
        <v>0</v>
      </c>
      <c r="M252" s="13">
        <f ca="1" t="shared" si="68"/>
        <v>0</v>
      </c>
      <c r="N252" s="13">
        <f ca="1" t="shared" si="69"/>
        <v>0</v>
      </c>
      <c r="O252" s="5">
        <f ca="1" t="shared" si="63"/>
        <v>0</v>
      </c>
      <c r="P252" s="5">
        <f ca="1" t="shared" si="70"/>
        <v>0</v>
      </c>
      <c r="Q252" s="5">
        <f ca="1" t="shared" si="71"/>
        <v>0</v>
      </c>
    </row>
    <row r="253" spans="5:17" ht="15.75" customHeight="1">
      <c r="E253" s="5" t="str">
        <f ca="1">IF(C8&gt;24,25,"-")</f>
        <v>-</v>
      </c>
      <c r="F253" s="5">
        <f ca="1" t="shared" si="64"/>
        <v>0</v>
      </c>
      <c r="G253" s="5">
        <f ca="1" t="shared" si="65"/>
        <v>0</v>
      </c>
      <c r="H253" s="5">
        <f ca="1" t="shared" si="60"/>
        <v>0</v>
      </c>
      <c r="I253" s="5" t="str">
        <f ca="1" t="shared" si="61"/>
        <v>-</v>
      </c>
      <c r="J253" s="5">
        <f ca="1" t="shared" si="66"/>
        <v>0</v>
      </c>
      <c r="K253" s="5">
        <f ca="1" t="shared" si="67"/>
        <v>0</v>
      </c>
      <c r="L253" s="13">
        <f ca="1" t="shared" si="62"/>
        <v>0</v>
      </c>
      <c r="M253" s="13">
        <f ca="1" t="shared" si="68"/>
        <v>0</v>
      </c>
      <c r="N253" s="13">
        <f ca="1" t="shared" si="69"/>
        <v>0</v>
      </c>
      <c r="O253" s="5">
        <f ca="1" t="shared" si="63"/>
        <v>0</v>
      </c>
      <c r="P253" s="5">
        <f ca="1" t="shared" si="70"/>
        <v>0</v>
      </c>
      <c r="Q253" s="5">
        <f ca="1" t="shared" si="71"/>
        <v>0</v>
      </c>
    </row>
    <row r="254" spans="5:17" ht="15.75" customHeight="1">
      <c r="E254" s="5" t="str">
        <f ca="1">IF(C8&gt;25,26,"-")</f>
        <v>-</v>
      </c>
      <c r="F254" s="5">
        <f ca="1" t="shared" si="64"/>
        <v>0</v>
      </c>
      <c r="G254" s="5">
        <f ca="1" t="shared" si="65"/>
        <v>0</v>
      </c>
      <c r="H254" s="5">
        <f ca="1" t="shared" si="60"/>
        <v>0</v>
      </c>
      <c r="I254" s="5" t="str">
        <f ca="1" t="shared" si="61"/>
        <v>-</v>
      </c>
      <c r="J254" s="5">
        <f ca="1" t="shared" si="66"/>
        <v>0</v>
      </c>
      <c r="K254" s="5">
        <f ca="1" t="shared" si="67"/>
        <v>0</v>
      </c>
      <c r="L254" s="13">
        <f ca="1" t="shared" si="62"/>
        <v>0</v>
      </c>
      <c r="M254" s="13">
        <f ca="1" t="shared" si="68"/>
        <v>0</v>
      </c>
      <c r="N254" s="13">
        <f ca="1" t="shared" si="69"/>
        <v>0</v>
      </c>
      <c r="O254" s="5">
        <f ca="1" t="shared" si="63"/>
        <v>0</v>
      </c>
      <c r="P254" s="5">
        <f ca="1" t="shared" si="70"/>
        <v>0</v>
      </c>
      <c r="Q254" s="5">
        <f ca="1" t="shared" si="71"/>
        <v>0</v>
      </c>
    </row>
    <row r="255" spans="5:17" ht="15.75" customHeight="1">
      <c r="E255" s="5" t="str">
        <f ca="1">IF(C8&gt;26,27,"-")</f>
        <v>-</v>
      </c>
      <c r="F255" s="5">
        <f ca="1" t="shared" si="64"/>
        <v>0</v>
      </c>
      <c r="G255" s="5">
        <f ca="1" t="shared" si="65"/>
        <v>0</v>
      </c>
      <c r="H255" s="5">
        <f ca="1" t="shared" si="60"/>
        <v>0</v>
      </c>
      <c r="I255" s="5" t="str">
        <f ca="1" t="shared" si="61"/>
        <v>-</v>
      </c>
      <c r="J255" s="5">
        <f ca="1" t="shared" si="66"/>
        <v>0</v>
      </c>
      <c r="K255" s="5">
        <f ca="1" t="shared" si="67"/>
        <v>0</v>
      </c>
      <c r="L255" s="13">
        <f ca="1" t="shared" si="62"/>
        <v>0</v>
      </c>
      <c r="M255" s="13">
        <f ca="1" t="shared" si="68"/>
        <v>0</v>
      </c>
      <c r="N255" s="13">
        <f ca="1" t="shared" si="69"/>
        <v>0</v>
      </c>
      <c r="O255" s="5">
        <f ca="1" t="shared" si="63"/>
        <v>0</v>
      </c>
      <c r="P255" s="5">
        <f ca="1" t="shared" si="70"/>
        <v>0</v>
      </c>
      <c r="Q255" s="5">
        <f ca="1" t="shared" si="71"/>
        <v>0</v>
      </c>
    </row>
    <row r="256" spans="5:17" ht="15.75" customHeight="1">
      <c r="E256" s="5" t="str">
        <f ca="1">IF(C8&gt;27,28,"-")</f>
        <v>-</v>
      </c>
      <c r="F256" s="5">
        <f ca="1" t="shared" si="64"/>
        <v>0</v>
      </c>
      <c r="G256" s="5">
        <f ca="1" t="shared" si="65"/>
        <v>0</v>
      </c>
      <c r="H256" s="5">
        <f ca="1" t="shared" si="60"/>
        <v>0</v>
      </c>
      <c r="I256" s="5" t="str">
        <f ca="1" t="shared" si="61"/>
        <v>-</v>
      </c>
      <c r="J256" s="5">
        <f ca="1" t="shared" si="66"/>
        <v>0</v>
      </c>
      <c r="K256" s="5">
        <f ca="1" t="shared" si="67"/>
        <v>0</v>
      </c>
      <c r="L256" s="13">
        <f ca="1" t="shared" si="62"/>
        <v>0</v>
      </c>
      <c r="M256" s="13">
        <f ca="1" t="shared" si="68"/>
        <v>0</v>
      </c>
      <c r="N256" s="13">
        <f ca="1" t="shared" si="69"/>
        <v>0</v>
      </c>
      <c r="O256" s="5">
        <f ca="1" t="shared" si="63"/>
        <v>0</v>
      </c>
      <c r="P256" s="5">
        <f ca="1" t="shared" si="70"/>
        <v>0</v>
      </c>
      <c r="Q256" s="5">
        <f ca="1" t="shared" si="71"/>
        <v>0</v>
      </c>
    </row>
    <row r="257" spans="5:17" ht="15.75" customHeight="1">
      <c r="E257" s="5" t="str">
        <f ca="1">IF(C8&gt;28,29,"-")</f>
        <v>-</v>
      </c>
      <c r="F257" s="5">
        <f ca="1" t="shared" si="64"/>
        <v>0</v>
      </c>
      <c r="G257" s="5">
        <f ca="1" t="shared" si="65"/>
        <v>0</v>
      </c>
      <c r="H257" s="5">
        <f ca="1" t="shared" si="60"/>
        <v>0</v>
      </c>
      <c r="I257" s="5" t="str">
        <f ca="1" t="shared" si="61"/>
        <v>-</v>
      </c>
      <c r="J257" s="5">
        <f ca="1" t="shared" si="66"/>
        <v>0</v>
      </c>
      <c r="K257" s="5">
        <f ca="1" t="shared" si="67"/>
        <v>0</v>
      </c>
      <c r="L257" s="13">
        <f ca="1" t="shared" si="62"/>
        <v>0</v>
      </c>
      <c r="M257" s="13">
        <f ca="1" t="shared" si="68"/>
        <v>0</v>
      </c>
      <c r="N257" s="13">
        <f ca="1" t="shared" si="69"/>
        <v>0</v>
      </c>
      <c r="O257" s="5">
        <f ca="1" t="shared" si="63"/>
        <v>0</v>
      </c>
      <c r="P257" s="5">
        <f ca="1" t="shared" si="70"/>
        <v>0</v>
      </c>
      <c r="Q257" s="5">
        <f ca="1" t="shared" si="71"/>
        <v>0</v>
      </c>
    </row>
    <row r="258" spans="5:17" ht="15.75" customHeight="1">
      <c r="E258" s="5" t="str">
        <f ca="1">IF(C8&gt;29,30,"-")</f>
        <v>-</v>
      </c>
      <c r="F258" s="5">
        <f ca="1" t="shared" si="64"/>
        <v>0</v>
      </c>
      <c r="G258" s="5">
        <f ca="1" t="shared" si="65"/>
        <v>0</v>
      </c>
      <c r="H258" s="5">
        <f ca="1" t="shared" si="60"/>
        <v>0</v>
      </c>
      <c r="I258" s="5" t="str">
        <f ca="1" t="shared" si="61"/>
        <v>-</v>
      </c>
      <c r="J258" s="5">
        <f ca="1" t="shared" si="66"/>
        <v>0</v>
      </c>
      <c r="K258" s="5">
        <f ca="1" t="shared" si="67"/>
        <v>0</v>
      </c>
      <c r="L258" s="13">
        <f ca="1" t="shared" si="62"/>
        <v>0</v>
      </c>
      <c r="M258" s="13">
        <f ca="1" t="shared" si="68"/>
        <v>0</v>
      </c>
      <c r="N258" s="13">
        <f ca="1" t="shared" si="69"/>
        <v>0</v>
      </c>
      <c r="O258" s="5">
        <f ca="1" t="shared" si="63"/>
        <v>0</v>
      </c>
      <c r="P258" s="5">
        <f ca="1" t="shared" si="70"/>
        <v>0</v>
      </c>
      <c r="Q258" s="5">
        <f ca="1" t="shared" si="71"/>
        <v>0</v>
      </c>
    </row>
    <row r="259" spans="5:17" ht="15.75" customHeight="1">
      <c r="E259" s="5" t="str">
        <f ca="1">IF(C8&gt;30,31,"-")</f>
        <v>-</v>
      </c>
      <c r="F259" s="5">
        <f ca="1" t="shared" si="64"/>
        <v>0</v>
      </c>
      <c r="G259" s="5">
        <f ca="1" t="shared" si="65"/>
        <v>0</v>
      </c>
      <c r="H259" s="5">
        <f ca="1" t="shared" si="60"/>
        <v>0</v>
      </c>
      <c r="I259" s="5" t="str">
        <f ca="1" t="shared" si="61"/>
        <v>-</v>
      </c>
      <c r="J259" s="5">
        <f ca="1" t="shared" si="66"/>
        <v>0</v>
      </c>
      <c r="K259" s="5">
        <f ca="1" t="shared" si="67"/>
        <v>0</v>
      </c>
      <c r="L259" s="13">
        <f ca="1" t="shared" si="62"/>
        <v>0</v>
      </c>
      <c r="M259" s="13">
        <f ca="1" t="shared" si="68"/>
        <v>0</v>
      </c>
      <c r="N259" s="13">
        <f ca="1" t="shared" si="69"/>
        <v>0</v>
      </c>
      <c r="O259" s="5">
        <f ca="1" t="shared" si="63"/>
        <v>0</v>
      </c>
      <c r="P259" s="5">
        <f ca="1" t="shared" si="70"/>
        <v>0</v>
      </c>
      <c r="Q259" s="5">
        <f ca="1" t="shared" si="71"/>
        <v>0</v>
      </c>
    </row>
    <row r="260" spans="5:17" ht="15.75" customHeight="1">
      <c r="E260" s="5" t="str">
        <f ca="1">IF(C8&gt;31,32,"-")</f>
        <v>-</v>
      </c>
      <c r="F260" s="5">
        <f ca="1" t="shared" si="64"/>
        <v>0</v>
      </c>
      <c r="G260" s="5">
        <f ca="1" t="shared" si="65"/>
        <v>0</v>
      </c>
      <c r="H260" s="5">
        <f ca="1" t="shared" si="60"/>
        <v>0</v>
      </c>
      <c r="I260" s="5" t="str">
        <f ca="1" t="shared" si="61"/>
        <v>-</v>
      </c>
      <c r="J260" s="5">
        <f ca="1" t="shared" si="66"/>
        <v>0</v>
      </c>
      <c r="K260" s="5">
        <f ca="1" t="shared" si="67"/>
        <v>0</v>
      </c>
      <c r="L260" s="13">
        <f ca="1" t="shared" si="62"/>
        <v>0</v>
      </c>
      <c r="M260" s="13">
        <f ca="1" t="shared" si="68"/>
        <v>0</v>
      </c>
      <c r="N260" s="13">
        <f ca="1" t="shared" si="69"/>
        <v>0</v>
      </c>
      <c r="O260" s="5">
        <f ca="1" t="shared" si="63"/>
        <v>0</v>
      </c>
      <c r="P260" s="5">
        <f ca="1" t="shared" si="70"/>
        <v>0</v>
      </c>
      <c r="Q260" s="5">
        <f ca="1" t="shared" si="71"/>
        <v>0</v>
      </c>
    </row>
    <row r="261" spans="5:17" ht="15.75" customHeight="1">
      <c r="E261" s="5" t="str">
        <f ca="1">IF(C8&gt;32,33,"-")</f>
        <v>-</v>
      </c>
      <c r="F261" s="5">
        <f ca="1" t="shared" si="64"/>
        <v>0</v>
      </c>
      <c r="G261" s="5">
        <f ca="1" t="shared" si="65"/>
        <v>0</v>
      </c>
      <c r="H261" s="5">
        <f ca="1" t="shared" si="60"/>
        <v>0</v>
      </c>
      <c r="I261" s="5" t="str">
        <f ca="1" t="shared" si="61"/>
        <v>-</v>
      </c>
      <c r="J261" s="5">
        <f ca="1" t="shared" si="66"/>
        <v>0</v>
      </c>
      <c r="K261" s="5">
        <f ca="1" t="shared" si="67"/>
        <v>0</v>
      </c>
      <c r="L261" s="13">
        <f ca="1" t="shared" si="62"/>
        <v>0</v>
      </c>
      <c r="M261" s="13">
        <f ca="1" t="shared" si="68"/>
        <v>0</v>
      </c>
      <c r="N261" s="13">
        <f ca="1" t="shared" si="69"/>
        <v>0</v>
      </c>
      <c r="O261" s="5">
        <f ca="1" t="shared" si="63"/>
        <v>0</v>
      </c>
      <c r="P261" s="5">
        <f ca="1" t="shared" si="70"/>
        <v>0</v>
      </c>
      <c r="Q261" s="5">
        <f ca="1" t="shared" si="71"/>
        <v>0</v>
      </c>
    </row>
    <row r="262" spans="5:17" ht="15.75" customHeight="1">
      <c r="E262" s="5" t="str">
        <f ca="1">IF(C8&gt;33,34,"-")</f>
        <v>-</v>
      </c>
      <c r="F262" s="5">
        <f ca="1" t="shared" si="64"/>
        <v>0</v>
      </c>
      <c r="G262" s="5">
        <f ca="1" t="shared" si="65"/>
        <v>0</v>
      </c>
      <c r="H262" s="5">
        <f ca="1" t="shared" si="60"/>
        <v>0</v>
      </c>
      <c r="I262" s="5" t="str">
        <f ca="1" t="shared" si="61"/>
        <v>-</v>
      </c>
      <c r="J262" s="5">
        <f ca="1" t="shared" si="66"/>
        <v>0</v>
      </c>
      <c r="K262" s="5">
        <f ca="1" t="shared" si="67"/>
        <v>0</v>
      </c>
      <c r="L262" s="13">
        <f ca="1" t="shared" si="62"/>
        <v>0</v>
      </c>
      <c r="M262" s="13">
        <f ca="1" t="shared" si="68"/>
        <v>0</v>
      </c>
      <c r="N262" s="13">
        <f ca="1" t="shared" si="69"/>
        <v>0</v>
      </c>
      <c r="O262" s="5">
        <f ca="1" t="shared" si="63"/>
        <v>0</v>
      </c>
      <c r="P262" s="5">
        <f ca="1" t="shared" si="70"/>
        <v>0</v>
      </c>
      <c r="Q262" s="5">
        <f ca="1" t="shared" si="71"/>
        <v>0</v>
      </c>
    </row>
    <row r="263" spans="5:17" ht="15.75" customHeight="1">
      <c r="E263" s="5" t="str">
        <f ca="1">IF(C8&gt;34,35,"-")</f>
        <v>-</v>
      </c>
      <c r="F263" s="5">
        <f ca="1" t="shared" si="64"/>
        <v>0</v>
      </c>
      <c r="G263" s="5">
        <f ca="1" t="shared" si="65"/>
        <v>0</v>
      </c>
      <c r="H263" s="5">
        <f ca="1" t="shared" si="60"/>
        <v>0</v>
      </c>
      <c r="I263" s="5" t="str">
        <f ca="1" t="shared" si="61"/>
        <v>-</v>
      </c>
      <c r="J263" s="5">
        <f ca="1" t="shared" si="66"/>
        <v>0</v>
      </c>
      <c r="K263" s="5">
        <f ca="1" t="shared" si="67"/>
        <v>0</v>
      </c>
      <c r="L263" s="13">
        <f ca="1" t="shared" si="62"/>
        <v>0</v>
      </c>
      <c r="M263" s="13">
        <f ca="1" t="shared" si="68"/>
        <v>0</v>
      </c>
      <c r="N263" s="13">
        <f ca="1" t="shared" si="69"/>
        <v>0</v>
      </c>
      <c r="O263" s="5">
        <f ca="1" t="shared" si="63"/>
        <v>0</v>
      </c>
      <c r="P263" s="5">
        <f ca="1" t="shared" si="70"/>
        <v>0</v>
      </c>
      <c r="Q263" s="5">
        <f ca="1" t="shared" si="71"/>
        <v>0</v>
      </c>
    </row>
  </sheetData>
  <mergeCells count="12">
    <mergeCell ref="H15:I15"/>
    <mergeCell ref="H19:I19"/>
    <mergeCell ref="F22:G23"/>
    <mergeCell ref="F20:G20"/>
    <mergeCell ref="F21:G21"/>
    <mergeCell ref="F15:G15"/>
    <mergeCell ref="F2:G2"/>
    <mergeCell ref="F13:G13"/>
    <mergeCell ref="F16:G16"/>
    <mergeCell ref="F17:G17"/>
    <mergeCell ref="F19:G19"/>
    <mergeCell ref="F18:G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417"/>
  <sheetViews>
    <sheetView workbookViewId="0" topLeftCell="A1">
      <selection activeCell="D26" sqref="D26"/>
    </sheetView>
  </sheetViews>
  <sheetFormatPr defaultColWidth="9.140625" defaultRowHeight="15.75" customHeight="1"/>
  <cols>
    <col min="1" max="1" width="6.57421875" style="0" customWidth="1"/>
    <col min="2" max="2" width="11.7109375" style="0" customWidth="1"/>
    <col min="3" max="3" width="15.140625" style="0" customWidth="1"/>
    <col min="4" max="5" width="12.00390625" style="0" customWidth="1"/>
    <col min="6" max="6" width="4.28125" style="0" customWidth="1"/>
    <col min="7" max="7" width="15.140625" style="0" customWidth="1"/>
    <col min="8" max="8" width="16.57421875" style="0" customWidth="1"/>
    <col min="9" max="9" width="12.8515625" style="0" customWidth="1"/>
    <col min="10" max="10" width="10.57421875" style="0" customWidth="1"/>
    <col min="11" max="11" width="16.421875" style="0" customWidth="1"/>
    <col min="12" max="12" width="9.7109375" style="0" customWidth="1"/>
    <col min="13" max="13" width="24.140625" style="0" customWidth="1"/>
    <col min="14" max="14" width="15.28125" style="0" customWidth="1"/>
    <col min="15" max="15" width="14.8515625" style="0" customWidth="1"/>
    <col min="16" max="16" width="16.140625" style="0" customWidth="1"/>
    <col min="17" max="17" width="27.00390625" style="0" customWidth="1"/>
    <col min="18" max="18" width="11.57421875" style="0" customWidth="1"/>
    <col min="19" max="19" width="9.421875" style="0" customWidth="1"/>
    <col min="21" max="21" width="11.00390625" style="0" customWidth="1"/>
    <col min="22" max="22" width="22.8515625" style="0" customWidth="1"/>
    <col min="23" max="23" width="14.57421875" style="0" customWidth="1"/>
  </cols>
  <sheetData>
    <row r="1" ht="15.75" customHeight="1" thickBot="1"/>
    <row r="2" spans="2:8" ht="15.75" customHeight="1" thickBot="1">
      <c r="B2" s="1"/>
      <c r="C2" s="15" t="s">
        <v>11</v>
      </c>
      <c r="D2" s="36" t="s">
        <v>12</v>
      </c>
      <c r="E2" s="12"/>
      <c r="F2" s="173" t="s">
        <v>34</v>
      </c>
      <c r="G2" s="173"/>
      <c r="H2" s="173"/>
    </row>
    <row r="3" spans="2:8" ht="15.75" customHeight="1">
      <c r="B3" s="15" t="s">
        <v>1</v>
      </c>
      <c r="C3" s="6">
        <f ca="1">'PLANIFICACIÓ SETMANAL'!N12</f>
        <v>40</v>
      </c>
      <c r="D3" s="23">
        <f ca="1">'PLANIFICACIÓ SETMANAL'!N13</f>
        <v>18</v>
      </c>
      <c r="E3" s="72"/>
      <c r="F3" s="1"/>
      <c r="G3" s="38"/>
      <c r="H3" s="38"/>
    </row>
    <row r="4" spans="2:11" ht="15.75" customHeight="1">
      <c r="B4" s="34" t="s">
        <v>2</v>
      </c>
      <c r="C4" s="5">
        <f ca="1">'PLANIFICACIÓ SETMANAL'!O12</f>
        <v>27</v>
      </c>
      <c r="D4" s="23">
        <f ca="1">'PLANIFICACIÓ SETMANAL'!O13</f>
        <v>11</v>
      </c>
      <c r="E4" s="72"/>
      <c r="F4" s="1"/>
      <c r="H4" s="173" t="s">
        <v>142</v>
      </c>
      <c r="I4" s="173"/>
      <c r="J4" s="192" t="s">
        <v>141</v>
      </c>
      <c r="K4" s="193"/>
    </row>
    <row r="5" spans="2:11" ht="15.75" customHeight="1" thickBot="1">
      <c r="B5" s="27" t="s">
        <v>3</v>
      </c>
      <c r="C5" s="5">
        <f ca="1">'PLANIFICACIÓ SETMANAL'!P12</f>
        <v>14</v>
      </c>
      <c r="D5" s="23">
        <f ca="1">'PLANIFICACIÓ SETMANAL'!P13</f>
        <v>11</v>
      </c>
      <c r="E5" s="72"/>
      <c r="F5" s="1"/>
      <c r="J5" s="91"/>
      <c r="K5" s="90"/>
    </row>
    <row r="6" spans="2:13" ht="15.75" customHeight="1" thickBot="1">
      <c r="B6" s="27" t="s">
        <v>15</v>
      </c>
      <c r="C6" s="5">
        <f ca="1">'PLANIFICACIÓ SETMANAL'!Q12</f>
        <v>11</v>
      </c>
      <c r="D6" s="23">
        <f ca="1">'PLANIFICACIÓ SETMANAL'!Q13</f>
        <v>10</v>
      </c>
      <c r="E6" s="72"/>
      <c r="H6" s="81" t="s">
        <v>89</v>
      </c>
      <c r="I6" s="80" t="s">
        <v>90</v>
      </c>
      <c r="J6" s="34" t="s">
        <v>89</v>
      </c>
      <c r="K6" s="89" t="s">
        <v>90</v>
      </c>
      <c r="L6" s="31" t="s">
        <v>91</v>
      </c>
      <c r="M6" s="16" t="s">
        <v>92</v>
      </c>
    </row>
    <row r="7" spans="2:17" ht="15.75" customHeight="1">
      <c r="B7" s="27" t="s">
        <v>35</v>
      </c>
      <c r="C7" s="5">
        <f ca="1">'PLANIFICACIÓ SETMANAL'!R12</f>
        <v>20</v>
      </c>
      <c r="D7" s="23">
        <f ca="1">'PLANIFICACIÓ SETMANAL'!R13</f>
        <v>8</v>
      </c>
      <c r="E7" s="72"/>
      <c r="F7" s="188" t="s">
        <v>93</v>
      </c>
      <c r="G7" s="74" t="s">
        <v>1</v>
      </c>
      <c r="H7" s="92">
        <f ca="1">SUM(J33:J92)/60</f>
        <v>79.26666666666667</v>
      </c>
      <c r="I7" s="93">
        <f ca="1">SUM(K33:K92)/60</f>
        <v>20.5</v>
      </c>
      <c r="J7" s="94">
        <f ca="1">N24*C3</f>
        <v>80</v>
      </c>
      <c r="K7" s="95">
        <f ca="1">N25*SUM(I33:I92)</f>
        <v>506.75</v>
      </c>
      <c r="L7" s="92">
        <f ca="1">N26*C3+P26*SUM(L33:L92)</f>
        <v>52.024</v>
      </c>
      <c r="M7" s="96">
        <f ca="1">N27*H30+P27*SUM(N33:N92)</f>
        <v>212</v>
      </c>
      <c r="O7" s="1"/>
      <c r="P7" s="1"/>
      <c r="Q7" s="1"/>
    </row>
    <row r="8" spans="2:17" ht="15.75" customHeight="1" thickBot="1">
      <c r="B8" s="28" t="s">
        <v>6</v>
      </c>
      <c r="C8" s="35">
        <f ca="1">'PLANIFICACIÓ SETMANAL'!S12</f>
        <v>29</v>
      </c>
      <c r="D8" s="24">
        <f ca="1">'PLANIFICACIÓ SETMANAL'!S13</f>
        <v>7</v>
      </c>
      <c r="E8" s="72"/>
      <c r="F8" s="189"/>
      <c r="G8" s="75" t="s">
        <v>2</v>
      </c>
      <c r="H8" s="92">
        <f ca="1">SUM(J98:J157)/60</f>
        <v>55.5</v>
      </c>
      <c r="I8" s="93">
        <f ca="1">SUM(K98:K157)/60</f>
        <v>13.233333333333333</v>
      </c>
      <c r="J8" s="94">
        <f ca="1">N24*C4</f>
        <v>54</v>
      </c>
      <c r="K8" s="95">
        <f ca="1">N25*SUM(I98:I157)</f>
        <v>333.25</v>
      </c>
      <c r="L8" s="92">
        <f ca="1">N26*C4+P26*SUM(L98:L157)</f>
        <v>35.35</v>
      </c>
      <c r="M8" s="96">
        <f ca="1">N27*C4+P27*SUM(N98:N157)</f>
        <v>143</v>
      </c>
      <c r="O8" s="1"/>
      <c r="P8" s="1"/>
      <c r="Q8" s="1"/>
    </row>
    <row r="9" spans="5:17" ht="15.75" customHeight="1" thickBot="1">
      <c r="E9" s="73"/>
      <c r="F9" s="189"/>
      <c r="G9" s="76" t="s">
        <v>3</v>
      </c>
      <c r="H9" s="92">
        <f ca="1">SUM(J163:J222)/60</f>
        <v>28.65</v>
      </c>
      <c r="I9" s="93">
        <f ca="1">SUM(K163:K222)/60</f>
        <v>7.916666666666667</v>
      </c>
      <c r="J9" s="94">
        <f ca="1">N24*C5</f>
        <v>28</v>
      </c>
      <c r="K9" s="95">
        <f ca="1">N25*SUM(I163:I222)</f>
        <v>150.25</v>
      </c>
      <c r="L9" s="92">
        <f ca="1">N26*C5+P26*SUM(L163:L222)</f>
        <v>18.509</v>
      </c>
      <c r="M9" s="96">
        <f ca="1">N27*D5+P27*SUM(N163:N222)</f>
        <v>59</v>
      </c>
      <c r="O9" s="1"/>
      <c r="P9" s="1"/>
      <c r="Q9" s="1"/>
    </row>
    <row r="10" spans="2:17" ht="15.75" customHeight="1">
      <c r="B10" s="12"/>
      <c r="C10" s="15" t="s">
        <v>36</v>
      </c>
      <c r="D10" s="16" t="s">
        <v>26</v>
      </c>
      <c r="E10" s="12"/>
      <c r="F10" s="189"/>
      <c r="G10" s="76" t="s">
        <v>15</v>
      </c>
      <c r="H10" s="92">
        <f ca="1">SUM(J228:J287)/60</f>
        <v>25.016666666666666</v>
      </c>
      <c r="I10" s="93">
        <f ca="1">SUM(K228:K287)/60</f>
        <v>5.233333333333333</v>
      </c>
      <c r="J10" s="94">
        <f ca="1">N24*C6</f>
        <v>22</v>
      </c>
      <c r="K10" s="95">
        <f ca="1">N25*SUM(I228:I287)</f>
        <v>142</v>
      </c>
      <c r="L10" s="92">
        <f ca="1">N26*C6+P26*SUM(L228:L287)</f>
        <v>14.674</v>
      </c>
      <c r="M10" s="96">
        <f ca="1">N27*C6+P27*SUM(N228:N287)</f>
        <v>59</v>
      </c>
      <c r="O10" s="1"/>
      <c r="P10" s="1"/>
      <c r="Q10" s="1"/>
    </row>
    <row r="11" spans="2:17" ht="15.75" customHeight="1">
      <c r="B11" s="12"/>
      <c r="C11" s="32" t="s">
        <v>37</v>
      </c>
      <c r="D11" s="23">
        <v>1</v>
      </c>
      <c r="E11" s="72"/>
      <c r="F11" s="189"/>
      <c r="G11" s="76" t="s">
        <v>35</v>
      </c>
      <c r="H11" s="92">
        <f ca="1">SUM(J293:J352)/60</f>
        <v>53.36666666666667</v>
      </c>
      <c r="I11" s="93">
        <f ca="1">SUM(K293:K352)/60</f>
        <v>10.033333333333333</v>
      </c>
      <c r="J11" s="94">
        <f ca="1">N24*C7</f>
        <v>40</v>
      </c>
      <c r="K11" s="95">
        <f ca="1">N25*SUM(I293:I352)</f>
        <v>309.25</v>
      </c>
      <c r="L11" s="92">
        <f ca="1">N26*C7+P26*SUM(L293:L352)</f>
        <v>26.847</v>
      </c>
      <c r="M11" s="96">
        <f ca="1">N27*C7+P27*SUM(N293:N352)</f>
        <v>106</v>
      </c>
      <c r="O11" s="1"/>
      <c r="P11" s="1"/>
      <c r="Q11" s="1"/>
    </row>
    <row r="12" spans="2:17" ht="15.75" customHeight="1">
      <c r="B12" s="12"/>
      <c r="C12" s="32" t="s">
        <v>38</v>
      </c>
      <c r="D12" s="23">
        <v>2</v>
      </c>
      <c r="E12" s="9"/>
      <c r="F12" s="190"/>
      <c r="G12" s="77" t="s">
        <v>6</v>
      </c>
      <c r="H12" s="97">
        <f ca="1">SUM(J358:J417)/60</f>
        <v>55.81666666666667</v>
      </c>
      <c r="I12" s="98">
        <f ca="1">SUM(K358:K417)/60</f>
        <v>13.866666666666667</v>
      </c>
      <c r="J12" s="94">
        <f ca="1">N24*C8</f>
        <v>58</v>
      </c>
      <c r="K12" s="95">
        <f ca="1">N25*SUM(I358:I417)</f>
        <v>322.25</v>
      </c>
      <c r="L12" s="92">
        <f ca="1">N26*C8+P26*SUM(L358:L417)</f>
        <v>38.853</v>
      </c>
      <c r="M12" s="96">
        <f ca="1">N27*C8+P27*SUM(N358:N417)</f>
        <v>151</v>
      </c>
      <c r="O12" s="1"/>
      <c r="P12" s="1"/>
      <c r="Q12" s="1"/>
    </row>
    <row r="13" spans="2:17" ht="15.75" customHeight="1">
      <c r="B13" s="12"/>
      <c r="C13" s="32" t="s">
        <v>39</v>
      </c>
      <c r="D13" s="23">
        <v>3</v>
      </c>
      <c r="E13" s="9"/>
      <c r="F13" s="189" t="s">
        <v>94</v>
      </c>
      <c r="G13" s="78" t="s">
        <v>1</v>
      </c>
      <c r="H13" s="92">
        <f ca="1">SUM(S33:S92)/60</f>
        <v>29.583333333333332</v>
      </c>
      <c r="I13" s="93">
        <f ca="1">SUM(T33:T92)/60</f>
        <v>9.583333333333334</v>
      </c>
      <c r="J13" s="94">
        <f ca="1">N24*D3</f>
        <v>36</v>
      </c>
      <c r="K13" s="95">
        <f ca="1">N25*SUM(R33:R92)</f>
        <v>208.5</v>
      </c>
      <c r="L13" s="92">
        <f ca="1">N26*D3+P26*SUM(U33:U92)</f>
        <v>24.346</v>
      </c>
      <c r="M13" s="96">
        <f ca="1">N27*D3+P27*SUM(W33:W92)</f>
        <v>92</v>
      </c>
      <c r="O13" s="1"/>
      <c r="P13" s="1"/>
      <c r="Q13" s="1"/>
    </row>
    <row r="14" spans="2:17" ht="15.75" customHeight="1">
      <c r="B14" s="12"/>
      <c r="C14" s="32" t="s">
        <v>40</v>
      </c>
      <c r="D14" s="23">
        <v>1</v>
      </c>
      <c r="E14" s="9"/>
      <c r="F14" s="189"/>
      <c r="G14" s="78" t="s">
        <v>2</v>
      </c>
      <c r="H14" s="92">
        <f ca="1">SUM(S98:S157)/60</f>
        <v>28.316666666666666</v>
      </c>
      <c r="I14" s="93">
        <f ca="1">SUM(T98:T157)/60</f>
        <v>5.366666666666666</v>
      </c>
      <c r="J14" s="94">
        <f ca="1">N24*D4</f>
        <v>22</v>
      </c>
      <c r="K14" s="95">
        <f ca="1">N25*SUM(R98:R157)</f>
        <v>177.5</v>
      </c>
      <c r="L14" s="92">
        <f ca="1">N26*D4+P26*SUM(U98:U157)</f>
        <v>14.507</v>
      </c>
      <c r="M14" s="96">
        <f ca="1">N27*D4+P27*SUM(W98:W157)</f>
        <v>55</v>
      </c>
      <c r="O14" s="1"/>
      <c r="P14" s="1"/>
      <c r="Q14" s="1"/>
    </row>
    <row r="15" spans="2:17" ht="15.75" customHeight="1">
      <c r="B15" s="12"/>
      <c r="C15" s="32" t="s">
        <v>41</v>
      </c>
      <c r="D15" s="23">
        <v>2</v>
      </c>
      <c r="E15" s="9"/>
      <c r="F15" s="189"/>
      <c r="G15" s="78" t="s">
        <v>3</v>
      </c>
      <c r="H15" s="92">
        <f ca="1">SUM(S163:S222)/60</f>
        <v>23.35</v>
      </c>
      <c r="I15" s="93">
        <f ca="1">SUM(T163:T222)/60</f>
        <v>5.533333333333333</v>
      </c>
      <c r="J15" s="94">
        <f ca="1">N24*D5</f>
        <v>22</v>
      </c>
      <c r="K15" s="95">
        <f ca="1">N25*SUM(R163:R222)</f>
        <v>133</v>
      </c>
      <c r="L15" s="92">
        <f ca="1">N26*D5+P26*SUM(U163:U222)</f>
        <v>14.507</v>
      </c>
      <c r="M15" s="96">
        <f ca="1">N27*D5+P27*SUM(W163:W222)</f>
        <v>59</v>
      </c>
      <c r="O15" s="1"/>
      <c r="P15" s="1"/>
      <c r="Q15" s="1"/>
    </row>
    <row r="16" spans="2:17" ht="15.75" customHeight="1" thickBot="1">
      <c r="B16" s="12"/>
      <c r="C16" s="33" t="s">
        <v>42</v>
      </c>
      <c r="D16" s="24">
        <v>3</v>
      </c>
      <c r="E16" s="9"/>
      <c r="F16" s="189"/>
      <c r="G16" s="78" t="s">
        <v>15</v>
      </c>
      <c r="H16" s="92">
        <f ca="1">SUM(S228:S287)/60</f>
        <v>29.65</v>
      </c>
      <c r="I16" s="93">
        <f ca="1">SUM(T228:T287)/60</f>
        <v>5.133333333333334</v>
      </c>
      <c r="J16" s="94">
        <f ca="1">N24*D6</f>
        <v>20</v>
      </c>
      <c r="K16" s="95">
        <f ca="1">N25*SUM(R228:R287)</f>
        <v>168.5</v>
      </c>
      <c r="L16" s="92">
        <f ca="1">N26*D6+P26*SUM(U228:U287)</f>
        <v>13.006</v>
      </c>
      <c r="M16" s="96">
        <f ca="1">N27*D6+P27*SUM(W228:W287)</f>
        <v>54</v>
      </c>
      <c r="O16" s="1"/>
      <c r="P16" s="1"/>
      <c r="Q16" s="1"/>
    </row>
    <row r="17" spans="2:17" ht="15.75" customHeight="1" thickBot="1">
      <c r="B17" s="12"/>
      <c r="E17" s="9"/>
      <c r="F17" s="189"/>
      <c r="G17" s="78" t="s">
        <v>35</v>
      </c>
      <c r="H17" s="92">
        <f ca="1">SUM(S293:S352)/60</f>
        <v>26.833333333333332</v>
      </c>
      <c r="I17" s="93">
        <f ca="1">SUM(T293:T352)/60</f>
        <v>4.65</v>
      </c>
      <c r="J17" s="94">
        <f ca="1">N24*D7</f>
        <v>16</v>
      </c>
      <c r="K17" s="95">
        <f ca="1">N25*SUM(R293:R352)</f>
        <v>155</v>
      </c>
      <c r="L17" s="92">
        <f ca="1">N26*D7+P26*SUM(U293:U352)</f>
        <v>10.171</v>
      </c>
      <c r="M17" s="96">
        <f ca="1">N27*D7+P27*SUM(W293:W352)</f>
        <v>44</v>
      </c>
      <c r="O17" s="1"/>
      <c r="P17" s="1"/>
      <c r="Q17" s="1"/>
    </row>
    <row r="18" spans="2:17" ht="15.75" customHeight="1" thickBot="1">
      <c r="B18" s="12"/>
      <c r="C18" s="15" t="s">
        <v>100</v>
      </c>
      <c r="D18" s="16" t="s">
        <v>26</v>
      </c>
      <c r="E18" s="9"/>
      <c r="F18" s="191"/>
      <c r="G18" s="79" t="s">
        <v>6</v>
      </c>
      <c r="H18" s="99">
        <f ca="1">SUM(S358:S417)/60</f>
        <v>17.516666666666666</v>
      </c>
      <c r="I18" s="100">
        <f ca="1">SUM(T358:T417)/60</f>
        <v>3.1</v>
      </c>
      <c r="J18" s="101">
        <f ca="1">N24*D8</f>
        <v>14</v>
      </c>
      <c r="K18" s="102">
        <f ca="1">N25*SUM(R358:R417)</f>
        <v>101.75</v>
      </c>
      <c r="L18" s="99">
        <f ca="1">N26*D8+P26*SUM(U358:U417)</f>
        <v>9.839</v>
      </c>
      <c r="M18" s="103">
        <f ca="1">N27*D8+P27*SUM(W358:W417)</f>
        <v>37</v>
      </c>
      <c r="O18" s="1"/>
      <c r="P18" s="1"/>
      <c r="Q18" s="1"/>
    </row>
    <row r="19" spans="2:17" ht="15.75" customHeight="1">
      <c r="B19" s="12"/>
      <c r="C19" s="32" t="s">
        <v>101</v>
      </c>
      <c r="D19" s="23">
        <v>1</v>
      </c>
      <c r="E19" s="9"/>
      <c r="O19" s="1"/>
      <c r="P19" s="1"/>
      <c r="Q19" s="1"/>
    </row>
    <row r="20" spans="2:17" ht="15.75" customHeight="1" thickBot="1">
      <c r="B20" s="12"/>
      <c r="C20" s="33" t="s">
        <v>102</v>
      </c>
      <c r="D20" s="24">
        <v>0</v>
      </c>
      <c r="E20" s="9"/>
      <c r="O20" s="1"/>
      <c r="P20" s="1"/>
      <c r="Q20" s="1"/>
    </row>
    <row r="21" spans="2:18" ht="15.75" customHeight="1">
      <c r="B21" s="12"/>
      <c r="E21" s="9"/>
      <c r="G21" s="173" t="s">
        <v>46</v>
      </c>
      <c r="H21" s="173"/>
      <c r="M21" s="173" t="s">
        <v>46</v>
      </c>
      <c r="N21" s="173"/>
      <c r="P21" s="1"/>
      <c r="Q21" s="1"/>
      <c r="R21" s="1"/>
    </row>
    <row r="22" spans="2:18" ht="15.75" customHeight="1" thickBot="1">
      <c r="B22" s="12"/>
      <c r="E22" s="9"/>
      <c r="P22" s="1"/>
      <c r="Q22" s="1"/>
      <c r="R22" s="1"/>
    </row>
    <row r="23" spans="2:18" ht="15.75" customHeight="1">
      <c r="B23" s="12"/>
      <c r="G23" s="186" t="s">
        <v>18</v>
      </c>
      <c r="H23" s="187"/>
      <c r="I23" s="180" t="s">
        <v>50</v>
      </c>
      <c r="J23" s="180"/>
      <c r="K23" s="16" t="s">
        <v>97</v>
      </c>
      <c r="M23" s="15" t="s">
        <v>47</v>
      </c>
      <c r="N23" s="31" t="s">
        <v>81</v>
      </c>
      <c r="O23" s="31" t="s">
        <v>57</v>
      </c>
      <c r="P23" s="31" t="s">
        <v>82</v>
      </c>
      <c r="Q23" s="16" t="s">
        <v>86</v>
      </c>
      <c r="R23" s="1"/>
    </row>
    <row r="24" spans="2:18" ht="15.75" customHeight="1">
      <c r="B24" s="1"/>
      <c r="C24" s="1"/>
      <c r="D24" s="1"/>
      <c r="G24" s="178" t="s">
        <v>103</v>
      </c>
      <c r="H24" s="179"/>
      <c r="I24" s="5">
        <v>2</v>
      </c>
      <c r="J24" s="5">
        <v>3</v>
      </c>
      <c r="K24" s="23" t="s">
        <v>84</v>
      </c>
      <c r="M24" s="70" t="s">
        <v>143</v>
      </c>
      <c r="N24" s="5">
        <v>2</v>
      </c>
      <c r="O24" s="5" t="s">
        <v>83</v>
      </c>
      <c r="P24" s="5">
        <v>0</v>
      </c>
      <c r="Q24" s="23" t="s">
        <v>9</v>
      </c>
      <c r="R24" s="1"/>
    </row>
    <row r="25" spans="2:18" ht="15.75" customHeight="1" thickBot="1">
      <c r="B25" s="1"/>
      <c r="C25" s="1"/>
      <c r="D25" s="1"/>
      <c r="G25" s="68" t="s">
        <v>104</v>
      </c>
      <c r="H25" s="69"/>
      <c r="I25" s="35">
        <v>20</v>
      </c>
      <c r="J25" s="35">
        <v>40</v>
      </c>
      <c r="K25" s="24" t="s">
        <v>85</v>
      </c>
      <c r="M25" s="70" t="s">
        <v>105</v>
      </c>
      <c r="N25" s="5">
        <v>0.25</v>
      </c>
      <c r="O25" s="5" t="s">
        <v>84</v>
      </c>
      <c r="P25" s="5">
        <v>0</v>
      </c>
      <c r="Q25" s="23" t="s">
        <v>9</v>
      </c>
      <c r="R25" s="1"/>
    </row>
    <row r="26" spans="2:18" ht="15.75" customHeight="1">
      <c r="B26" s="1"/>
      <c r="C26" s="1"/>
      <c r="D26" s="1"/>
      <c r="G26" s="1"/>
      <c r="H26" s="1"/>
      <c r="I26" s="1"/>
      <c r="M26" s="70" t="s">
        <v>106</v>
      </c>
      <c r="N26" s="5">
        <v>1</v>
      </c>
      <c r="O26" s="5" t="s">
        <v>83</v>
      </c>
      <c r="P26" s="5">
        <v>0.167</v>
      </c>
      <c r="Q26" s="23" t="s">
        <v>87</v>
      </c>
      <c r="R26" s="1"/>
    </row>
    <row r="27" spans="2:18" ht="15.75" customHeight="1" thickBot="1">
      <c r="B27" s="1"/>
      <c r="C27" s="1"/>
      <c r="D27" s="1"/>
      <c r="G27" s="1"/>
      <c r="H27" s="1"/>
      <c r="I27" s="1"/>
      <c r="M27" s="68" t="s">
        <v>107</v>
      </c>
      <c r="N27" s="35">
        <v>5</v>
      </c>
      <c r="O27" s="35" t="s">
        <v>83</v>
      </c>
      <c r="P27" s="71">
        <v>2</v>
      </c>
      <c r="Q27" s="24" t="s">
        <v>88</v>
      </c>
      <c r="R27" s="1"/>
    </row>
    <row r="28" spans="2:18" ht="15.75" customHeight="1">
      <c r="B28" s="1"/>
      <c r="C28" s="1"/>
      <c r="D28" s="1"/>
      <c r="P28" s="1"/>
      <c r="Q28" s="1"/>
      <c r="R28" s="1"/>
    </row>
    <row r="29" spans="2:18" ht="15.75" customHeight="1" thickBot="1">
      <c r="B29" s="1"/>
      <c r="C29" s="1"/>
      <c r="D29" s="1"/>
      <c r="P29" s="1"/>
      <c r="Q29" s="1"/>
      <c r="R29" s="1"/>
    </row>
    <row r="30" spans="2:17" ht="15.75" customHeight="1" thickBot="1">
      <c r="B30" s="1"/>
      <c r="C30" s="1"/>
      <c r="D30" s="1"/>
      <c r="E30" s="1"/>
      <c r="G30" s="120" t="s">
        <v>43</v>
      </c>
      <c r="H30" s="121">
        <f ca="1">C3</f>
        <v>40</v>
      </c>
      <c r="P30" s="120" t="s">
        <v>130</v>
      </c>
      <c r="Q30" s="121">
        <f ca="1">D3</f>
        <v>18</v>
      </c>
    </row>
    <row r="31" spans="2:6" ht="15.75" customHeight="1">
      <c r="B31" s="1"/>
      <c r="C31" s="1"/>
      <c r="D31" s="1"/>
      <c r="E31" s="1"/>
      <c r="F31" s="1"/>
    </row>
    <row r="32" spans="2:23" ht="15.75" customHeight="1">
      <c r="B32" s="1"/>
      <c r="C32" s="1"/>
      <c r="D32" s="1"/>
      <c r="E32" s="1"/>
      <c r="F32" s="1"/>
      <c r="G32" s="14" t="s">
        <v>44</v>
      </c>
      <c r="H32" s="14" t="s">
        <v>14</v>
      </c>
      <c r="I32" s="14" t="s">
        <v>10</v>
      </c>
      <c r="J32" s="14" t="s">
        <v>95</v>
      </c>
      <c r="K32" s="14" t="s">
        <v>96</v>
      </c>
      <c r="L32" s="14" t="s">
        <v>45</v>
      </c>
      <c r="M32" s="14" t="s">
        <v>108</v>
      </c>
      <c r="N32" s="14" t="s">
        <v>100</v>
      </c>
      <c r="O32" s="12"/>
      <c r="P32" s="117" t="s">
        <v>44</v>
      </c>
      <c r="Q32" s="117" t="s">
        <v>14</v>
      </c>
      <c r="R32" s="117" t="s">
        <v>10</v>
      </c>
      <c r="S32" s="117" t="s">
        <v>95</v>
      </c>
      <c r="T32" s="117" t="s">
        <v>96</v>
      </c>
      <c r="U32" s="117" t="s">
        <v>45</v>
      </c>
      <c r="V32" s="117" t="s">
        <v>108</v>
      </c>
      <c r="W32" s="117" t="s">
        <v>100</v>
      </c>
    </row>
    <row r="33" spans="2:23" ht="15.75" customHeight="1">
      <c r="B33" s="1"/>
      <c r="C33" s="1"/>
      <c r="D33" s="1"/>
      <c r="E33" s="1"/>
      <c r="F33" s="1"/>
      <c r="G33" s="5">
        <f ca="1">IF(H30&gt;0,1,"-")</f>
        <v>1</v>
      </c>
      <c r="H33" s="5">
        <f ca="1">IF(G33&lt;&gt;"-",RANDBETWEEN(1,3),0)</f>
        <v>3</v>
      </c>
      <c r="I33" s="5">
        <f ca="1">IF(H33=1,RANDBETWEEN(1,10),IF(H33=2,RANDBETWEEN(11,50),IF(H33=3,RANDBETWEEN(51,200),0)))</f>
        <v>85</v>
      </c>
      <c r="J33" s="5">
        <f ca="1">I33*RANDBETWEEN($I$24,$J$24)</f>
        <v>255</v>
      </c>
      <c r="K33" s="5">
        <f ca="1">IF(G33&lt;&gt;"-",RANDBETWEEN($I$25,$J$25),0)</f>
        <v>26</v>
      </c>
      <c r="L33" s="5">
        <f aca="true" t="shared" si="0" ref="L33:L92">IF(I33&lt;1,0,IF(I33&lt;2,1,IF(I33&lt;3,2,RANDBETWEEN(1,3))))</f>
        <v>2</v>
      </c>
      <c r="M33" s="5">
        <f ca="1">IF(G33&lt;&gt;"-",IF(I33&gt;10,RANDBETWEEN(0,10),RANDBETWEEN(0,I33)),0)</f>
        <v>4</v>
      </c>
      <c r="N33" s="5">
        <f ca="1">IF(G33&lt;&gt;"-",IF(I33&gt;199,1,IF(I33&gt;99,IF(M33&gt;3,1,0),0)),0)</f>
        <v>0</v>
      </c>
      <c r="O33" s="9"/>
      <c r="P33" s="5">
        <f ca="1">IF(Q30&gt;0,1,"-")</f>
        <v>1</v>
      </c>
      <c r="Q33" s="5">
        <f ca="1">IF(P33&lt;&gt;"-",RANDBETWEEN(1,3),0)</f>
        <v>2</v>
      </c>
      <c r="R33" s="5">
        <f ca="1">IF(Q33=1,RANDBETWEEN(1,10),IF(Q33=2,RANDBETWEEN(11,50),IF(Q33=3,RANDBETWEEN(51,200),0)))</f>
        <v>29</v>
      </c>
      <c r="S33" s="5">
        <f ca="1">R33*RANDBETWEEN($I$24,$J$24)</f>
        <v>58</v>
      </c>
      <c r="T33" s="5">
        <f ca="1">IF(P33&lt;&gt;"-",RANDBETWEEN($I$25,$J$25),0)</f>
        <v>27</v>
      </c>
      <c r="U33" s="5">
        <f aca="true" t="shared" si="1" ref="U33:U92">IF(R33&lt;1,0,IF(R33&lt;2,1,IF(R33&lt;3,2,RANDBETWEEN(1,3))))</f>
        <v>3</v>
      </c>
      <c r="V33" s="5">
        <f ca="1">IF(P33&lt;&gt;"-",IF(R33&gt;10,RANDBETWEEN(0,10),RANDBETWEEN(0,R33)),0)</f>
        <v>10</v>
      </c>
      <c r="W33" s="5">
        <f ca="1">IF(P33&lt;&gt;"-",IF(R33&gt;199,1,IF(R33&gt;99,IF(V33&gt;3,1,0),0)),0)</f>
        <v>0</v>
      </c>
    </row>
    <row r="34" spans="2:23" ht="15.75" customHeight="1">
      <c r="B34" s="1"/>
      <c r="C34" s="1"/>
      <c r="D34" s="1"/>
      <c r="E34" s="1"/>
      <c r="F34" s="1"/>
      <c r="G34" s="5">
        <f ca="1">IF(H30&gt;1,2,"-")</f>
        <v>2</v>
      </c>
      <c r="H34" s="5">
        <f aca="true" t="shared" si="2" ref="H34:H92">IF(G34&lt;&gt;"-",RANDBETWEEN(1,3),0)</f>
        <v>3</v>
      </c>
      <c r="I34" s="5">
        <f aca="true" t="shared" si="3" ref="I34:I92">IF(H34=1,RANDBETWEEN(1,10),IF(H34=2,RANDBETWEEN(11,50),IF(H34=3,RANDBETWEEN(51,200),0)))</f>
        <v>159</v>
      </c>
      <c r="J34" s="5">
        <f aca="true" t="shared" si="4" ref="J34:J92">I34*RANDBETWEEN($I$24,$J$24)</f>
        <v>318</v>
      </c>
      <c r="K34" s="5">
        <f aca="true" t="shared" si="5" ref="K34:K92">IF(G34&lt;&gt;"-",RANDBETWEEN($I$25,$J$25),0)</f>
        <v>36</v>
      </c>
      <c r="L34" s="5">
        <f ca="1" t="shared" si="0"/>
        <v>2</v>
      </c>
      <c r="M34" s="5">
        <f aca="true" t="shared" si="6" ref="M34:M92">IF(G34&lt;&gt;"-",IF(I34&gt;10,RANDBETWEEN(0,10),RANDBETWEEN(0,I34)),0)</f>
        <v>1</v>
      </c>
      <c r="N34" s="5">
        <f aca="true" t="shared" si="7" ref="N34:N92">IF(G34&lt;&gt;"-",IF(I34&gt;199,1,IF(I34&gt;99,IF(M34&gt;3,1,0),0)),0)</f>
        <v>0</v>
      </c>
      <c r="O34" s="9"/>
      <c r="P34" s="5">
        <f ca="1">IF(Q30&gt;1,2,"-")</f>
        <v>2</v>
      </c>
      <c r="Q34" s="5">
        <f aca="true" t="shared" si="8" ref="Q34:Q92">IF(P34&lt;&gt;"-",RANDBETWEEN(1,3),0)</f>
        <v>2</v>
      </c>
      <c r="R34" s="5">
        <f aca="true" t="shared" si="9" ref="R34:R92">IF(Q34=1,RANDBETWEEN(1,10),IF(Q34=2,RANDBETWEEN(11,50),IF(Q34=3,RANDBETWEEN(51,200),0)))</f>
        <v>29</v>
      </c>
      <c r="S34" s="5">
        <f aca="true" t="shared" si="10" ref="S34:S92">R34*RANDBETWEEN($I$24,$J$24)</f>
        <v>58</v>
      </c>
      <c r="T34" s="5">
        <f aca="true" t="shared" si="11" ref="T34:T92">IF(P34&lt;&gt;"-",RANDBETWEEN($I$25,$J$25),0)</f>
        <v>38</v>
      </c>
      <c r="U34" s="5">
        <f ca="1" t="shared" si="1"/>
        <v>3</v>
      </c>
      <c r="V34" s="5">
        <f aca="true" t="shared" si="12" ref="V34:V92">IF(P34&lt;&gt;"-",IF(R34&gt;10,RANDBETWEEN(0,10),RANDBETWEEN(0,R34)),0)</f>
        <v>9</v>
      </c>
      <c r="W34" s="5">
        <f aca="true" t="shared" si="13" ref="W34:W92">IF(P34&lt;&gt;"-",IF(R34&gt;199,1,IF(R34&gt;99,IF(V34&gt;3,1,0),0)),0)</f>
        <v>0</v>
      </c>
    </row>
    <row r="35" spans="2:23" ht="15.75" customHeight="1">
      <c r="B35" s="1"/>
      <c r="C35" s="1"/>
      <c r="D35" s="1"/>
      <c r="E35" s="1"/>
      <c r="F35" s="1"/>
      <c r="G35" s="5">
        <f ca="1">IF(H30&gt;2,3,"-")</f>
        <v>3</v>
      </c>
      <c r="H35" s="5">
        <f ca="1" t="shared" si="2"/>
        <v>1</v>
      </c>
      <c r="I35" s="5">
        <f ca="1" t="shared" si="3"/>
        <v>5</v>
      </c>
      <c r="J35" s="5">
        <f ca="1" t="shared" si="4"/>
        <v>15</v>
      </c>
      <c r="K35" s="5">
        <f ca="1" t="shared" si="5"/>
        <v>21</v>
      </c>
      <c r="L35" s="5">
        <f ca="1" t="shared" si="0"/>
        <v>2</v>
      </c>
      <c r="M35" s="5">
        <f ca="1" t="shared" si="6"/>
        <v>2</v>
      </c>
      <c r="N35" s="5">
        <f ca="1" t="shared" si="7"/>
        <v>0</v>
      </c>
      <c r="O35" s="9"/>
      <c r="P35" s="5">
        <f ca="1">IF(Q30&gt;2,3,"-")</f>
        <v>3</v>
      </c>
      <c r="Q35" s="5">
        <f ca="1" t="shared" si="8"/>
        <v>1</v>
      </c>
      <c r="R35" s="5">
        <f ca="1" t="shared" si="9"/>
        <v>2</v>
      </c>
      <c r="S35" s="5">
        <f ca="1" t="shared" si="10"/>
        <v>6</v>
      </c>
      <c r="T35" s="5">
        <f ca="1" t="shared" si="11"/>
        <v>24</v>
      </c>
      <c r="U35" s="5">
        <f ca="1" t="shared" si="1"/>
        <v>2</v>
      </c>
      <c r="V35" s="5">
        <f ca="1" t="shared" si="12"/>
        <v>0</v>
      </c>
      <c r="W35" s="5">
        <f ca="1" t="shared" si="13"/>
        <v>0</v>
      </c>
    </row>
    <row r="36" spans="2:23" ht="15.75" customHeight="1">
      <c r="B36" s="1"/>
      <c r="C36" s="1"/>
      <c r="D36" s="1"/>
      <c r="E36" s="1"/>
      <c r="F36" s="1"/>
      <c r="G36" s="5">
        <f ca="1">IF(H30&gt;3,4,"-")</f>
        <v>4</v>
      </c>
      <c r="H36" s="5">
        <f ca="1" t="shared" si="2"/>
        <v>2</v>
      </c>
      <c r="I36" s="5">
        <f ca="1" t="shared" si="3"/>
        <v>36</v>
      </c>
      <c r="J36" s="5">
        <f ca="1" t="shared" si="4"/>
        <v>108</v>
      </c>
      <c r="K36" s="5">
        <f ca="1" t="shared" si="5"/>
        <v>26</v>
      </c>
      <c r="L36" s="5">
        <f ca="1" t="shared" si="0"/>
        <v>1</v>
      </c>
      <c r="M36" s="5">
        <f ca="1" t="shared" si="6"/>
        <v>9</v>
      </c>
      <c r="N36" s="5">
        <f ca="1" t="shared" si="7"/>
        <v>0</v>
      </c>
      <c r="O36" s="9"/>
      <c r="P36" s="5">
        <f ca="1">IF(Q30&gt;3,4,"-")</f>
        <v>4</v>
      </c>
      <c r="Q36" s="5">
        <f ca="1" t="shared" si="8"/>
        <v>3</v>
      </c>
      <c r="R36" s="5">
        <f ca="1" t="shared" si="9"/>
        <v>54</v>
      </c>
      <c r="S36" s="5">
        <f ca="1" t="shared" si="10"/>
        <v>162</v>
      </c>
      <c r="T36" s="5">
        <f ca="1" t="shared" si="11"/>
        <v>28</v>
      </c>
      <c r="U36" s="5">
        <f ca="1" t="shared" si="1"/>
        <v>2</v>
      </c>
      <c r="V36" s="5">
        <f ca="1" t="shared" si="12"/>
        <v>8</v>
      </c>
      <c r="W36" s="5">
        <f ca="1" t="shared" si="13"/>
        <v>0</v>
      </c>
    </row>
    <row r="37" spans="2:23" ht="15.75" customHeight="1">
      <c r="B37" s="1"/>
      <c r="C37" s="1"/>
      <c r="D37" s="1"/>
      <c r="E37" s="1"/>
      <c r="F37" s="1"/>
      <c r="G37" s="5">
        <f ca="1">IF(H30&gt;4,5,"-")</f>
        <v>5</v>
      </c>
      <c r="H37" s="5">
        <f ca="1" t="shared" si="2"/>
        <v>2</v>
      </c>
      <c r="I37" s="5">
        <f ca="1" t="shared" si="3"/>
        <v>33</v>
      </c>
      <c r="J37" s="5">
        <f ca="1" t="shared" si="4"/>
        <v>99</v>
      </c>
      <c r="K37" s="5">
        <f ca="1" t="shared" si="5"/>
        <v>25</v>
      </c>
      <c r="L37" s="5">
        <f ca="1" t="shared" si="0"/>
        <v>2</v>
      </c>
      <c r="M37" s="5">
        <f ca="1" t="shared" si="6"/>
        <v>5</v>
      </c>
      <c r="N37" s="5">
        <f ca="1" t="shared" si="7"/>
        <v>0</v>
      </c>
      <c r="O37" s="9"/>
      <c r="P37" s="5">
        <f ca="1">IF(Q30&gt;4,5,"-")</f>
        <v>5</v>
      </c>
      <c r="Q37" s="5">
        <f ca="1" t="shared" si="8"/>
        <v>2</v>
      </c>
      <c r="R37" s="5">
        <f ca="1" t="shared" si="9"/>
        <v>16</v>
      </c>
      <c r="S37" s="5">
        <f ca="1" t="shared" si="10"/>
        <v>32</v>
      </c>
      <c r="T37" s="5">
        <f ca="1" t="shared" si="11"/>
        <v>21</v>
      </c>
      <c r="U37" s="5">
        <f ca="1" t="shared" si="1"/>
        <v>3</v>
      </c>
      <c r="V37" s="5">
        <f ca="1" t="shared" si="12"/>
        <v>2</v>
      </c>
      <c r="W37" s="5">
        <f ca="1" t="shared" si="13"/>
        <v>0</v>
      </c>
    </row>
    <row r="38" spans="2:23" ht="15.75" customHeight="1">
      <c r="B38" s="1"/>
      <c r="C38" s="1"/>
      <c r="D38" s="1"/>
      <c r="E38" s="1"/>
      <c r="F38" s="1"/>
      <c r="G38" s="5">
        <f ca="1">IF(H30&gt;5,6,"-")</f>
        <v>6</v>
      </c>
      <c r="H38" s="5">
        <f ca="1" t="shared" si="2"/>
        <v>1</v>
      </c>
      <c r="I38" s="5">
        <f ca="1" t="shared" si="3"/>
        <v>9</v>
      </c>
      <c r="J38" s="5">
        <f ca="1" t="shared" si="4"/>
        <v>27</v>
      </c>
      <c r="K38" s="5">
        <f ca="1" t="shared" si="5"/>
        <v>37</v>
      </c>
      <c r="L38" s="5">
        <f ca="1" t="shared" si="0"/>
        <v>1</v>
      </c>
      <c r="M38" s="5">
        <f ca="1" t="shared" si="6"/>
        <v>2</v>
      </c>
      <c r="N38" s="5">
        <f ca="1" t="shared" si="7"/>
        <v>0</v>
      </c>
      <c r="O38" s="9"/>
      <c r="P38" s="5">
        <f ca="1">IF(Q30&gt;5,6,"-")</f>
        <v>6</v>
      </c>
      <c r="Q38" s="5">
        <f ca="1" t="shared" si="8"/>
        <v>2</v>
      </c>
      <c r="R38" s="5">
        <f ca="1" t="shared" si="9"/>
        <v>48</v>
      </c>
      <c r="S38" s="5">
        <f ca="1" t="shared" si="10"/>
        <v>96</v>
      </c>
      <c r="T38" s="5">
        <f ca="1" t="shared" si="11"/>
        <v>37</v>
      </c>
      <c r="U38" s="5">
        <f ca="1" t="shared" si="1"/>
        <v>2</v>
      </c>
      <c r="V38" s="5">
        <f ca="1" t="shared" si="12"/>
        <v>8</v>
      </c>
      <c r="W38" s="5">
        <f ca="1" t="shared" si="13"/>
        <v>0</v>
      </c>
    </row>
    <row r="39" spans="2:23" ht="15.75" customHeight="1">
      <c r="B39" s="1"/>
      <c r="C39" s="1"/>
      <c r="D39" s="1"/>
      <c r="E39" s="1"/>
      <c r="F39" s="1"/>
      <c r="G39" s="5">
        <f ca="1">IF(H30&gt;6,7,"-")</f>
        <v>7</v>
      </c>
      <c r="H39" s="5">
        <f ca="1" t="shared" si="2"/>
        <v>3</v>
      </c>
      <c r="I39" s="5">
        <f ca="1" t="shared" si="3"/>
        <v>187</v>
      </c>
      <c r="J39" s="5">
        <f ca="1" t="shared" si="4"/>
        <v>374</v>
      </c>
      <c r="K39" s="5">
        <f ca="1" t="shared" si="5"/>
        <v>35</v>
      </c>
      <c r="L39" s="5">
        <f ca="1" t="shared" si="0"/>
        <v>2</v>
      </c>
      <c r="M39" s="5">
        <f ca="1" t="shared" si="6"/>
        <v>8</v>
      </c>
      <c r="N39" s="5">
        <f ca="1" t="shared" si="7"/>
        <v>1</v>
      </c>
      <c r="O39" s="9"/>
      <c r="P39" s="5">
        <f ca="1">IF(Q30&gt;6,7,"-")</f>
        <v>7</v>
      </c>
      <c r="Q39" s="5">
        <f ca="1" t="shared" si="8"/>
        <v>1</v>
      </c>
      <c r="R39" s="5">
        <f ca="1" t="shared" si="9"/>
        <v>6</v>
      </c>
      <c r="S39" s="5">
        <f ca="1" t="shared" si="10"/>
        <v>18</v>
      </c>
      <c r="T39" s="5">
        <f ca="1" t="shared" si="11"/>
        <v>33</v>
      </c>
      <c r="U39" s="5">
        <f ca="1" t="shared" si="1"/>
        <v>1</v>
      </c>
      <c r="V39" s="5">
        <f ca="1" t="shared" si="12"/>
        <v>5</v>
      </c>
      <c r="W39" s="5">
        <f ca="1" t="shared" si="13"/>
        <v>0</v>
      </c>
    </row>
    <row r="40" spans="2:23" ht="15.75" customHeight="1">
      <c r="B40" s="1"/>
      <c r="C40" s="1"/>
      <c r="D40" s="1"/>
      <c r="E40" s="1"/>
      <c r="F40" s="1"/>
      <c r="G40" s="5">
        <f ca="1">IF(H30&gt;7,8,"-")</f>
        <v>8</v>
      </c>
      <c r="H40" s="5">
        <f ca="1" t="shared" si="2"/>
        <v>3</v>
      </c>
      <c r="I40" s="5">
        <f ca="1" t="shared" si="3"/>
        <v>81</v>
      </c>
      <c r="J40" s="5">
        <f ca="1" t="shared" si="4"/>
        <v>243</v>
      </c>
      <c r="K40" s="5">
        <f ca="1" t="shared" si="5"/>
        <v>26</v>
      </c>
      <c r="L40" s="5">
        <f ca="1" t="shared" si="0"/>
        <v>1</v>
      </c>
      <c r="M40" s="5">
        <f ca="1" t="shared" si="6"/>
        <v>2</v>
      </c>
      <c r="N40" s="5">
        <f ca="1" t="shared" si="7"/>
        <v>0</v>
      </c>
      <c r="O40" s="9"/>
      <c r="P40" s="5">
        <f ca="1">IF(Q30&gt;7,8,"-")</f>
        <v>8</v>
      </c>
      <c r="Q40" s="5">
        <f ca="1" t="shared" si="8"/>
        <v>2</v>
      </c>
      <c r="R40" s="5">
        <f ca="1" t="shared" si="9"/>
        <v>32</v>
      </c>
      <c r="S40" s="5">
        <f ca="1" t="shared" si="10"/>
        <v>64</v>
      </c>
      <c r="T40" s="5">
        <f ca="1" t="shared" si="11"/>
        <v>35</v>
      </c>
      <c r="U40" s="5">
        <f ca="1" t="shared" si="1"/>
        <v>3</v>
      </c>
      <c r="V40" s="5">
        <f ca="1" t="shared" si="12"/>
        <v>10</v>
      </c>
      <c r="W40" s="5">
        <f ca="1" t="shared" si="13"/>
        <v>0</v>
      </c>
    </row>
    <row r="41" spans="2:23" ht="15.75" customHeight="1">
      <c r="B41" s="1"/>
      <c r="C41" s="1"/>
      <c r="D41" s="1"/>
      <c r="E41" s="1"/>
      <c r="F41" s="1"/>
      <c r="G41" s="5">
        <f ca="1">IF(H30&gt;8,9,"-")</f>
        <v>9</v>
      </c>
      <c r="H41" s="5">
        <f ca="1" t="shared" si="2"/>
        <v>1</v>
      </c>
      <c r="I41" s="5">
        <f ca="1" t="shared" si="3"/>
        <v>10</v>
      </c>
      <c r="J41" s="5">
        <f ca="1" t="shared" si="4"/>
        <v>30</v>
      </c>
      <c r="K41" s="5">
        <f ca="1" t="shared" si="5"/>
        <v>25</v>
      </c>
      <c r="L41" s="5">
        <f ca="1" t="shared" si="0"/>
        <v>1</v>
      </c>
      <c r="M41" s="5">
        <f ca="1" t="shared" si="6"/>
        <v>4</v>
      </c>
      <c r="N41" s="5">
        <f ca="1" t="shared" si="7"/>
        <v>0</v>
      </c>
      <c r="O41" s="9"/>
      <c r="P41" s="5">
        <f ca="1">IF(Q30&gt;8,9,"-")</f>
        <v>9</v>
      </c>
      <c r="Q41" s="5">
        <f ca="1" t="shared" si="8"/>
        <v>3</v>
      </c>
      <c r="R41" s="5">
        <f ca="1" t="shared" si="9"/>
        <v>163</v>
      </c>
      <c r="S41" s="5">
        <f ca="1" t="shared" si="10"/>
        <v>326</v>
      </c>
      <c r="T41" s="5">
        <f ca="1" t="shared" si="11"/>
        <v>34</v>
      </c>
      <c r="U41" s="5">
        <f ca="1" t="shared" si="1"/>
        <v>3</v>
      </c>
      <c r="V41" s="5">
        <f ca="1" t="shared" si="12"/>
        <v>1</v>
      </c>
      <c r="W41" s="5">
        <f ca="1" t="shared" si="13"/>
        <v>0</v>
      </c>
    </row>
    <row r="42" spans="2:23" ht="15.75" customHeight="1">
      <c r="B42" s="1"/>
      <c r="C42" s="1"/>
      <c r="D42" s="1"/>
      <c r="E42" s="1"/>
      <c r="F42" s="1"/>
      <c r="G42" s="5">
        <f ca="1">IF(H30&gt;9,10,"-")</f>
        <v>10</v>
      </c>
      <c r="H42" s="5">
        <f ca="1" t="shared" si="2"/>
        <v>2</v>
      </c>
      <c r="I42" s="5">
        <f ca="1" t="shared" si="3"/>
        <v>36</v>
      </c>
      <c r="J42" s="5">
        <f ca="1" t="shared" si="4"/>
        <v>108</v>
      </c>
      <c r="K42" s="5">
        <f ca="1" t="shared" si="5"/>
        <v>24</v>
      </c>
      <c r="L42" s="5">
        <f ca="1" t="shared" si="0"/>
        <v>1</v>
      </c>
      <c r="M42" s="5">
        <f ca="1" t="shared" si="6"/>
        <v>1</v>
      </c>
      <c r="N42" s="5">
        <f ca="1" t="shared" si="7"/>
        <v>0</v>
      </c>
      <c r="O42" s="9"/>
      <c r="P42" s="5">
        <f ca="1">IF(Q30&gt;9,10,"-")</f>
        <v>10</v>
      </c>
      <c r="Q42" s="5">
        <f ca="1" t="shared" si="8"/>
        <v>2</v>
      </c>
      <c r="R42" s="5">
        <f ca="1" t="shared" si="9"/>
        <v>36</v>
      </c>
      <c r="S42" s="5">
        <f ca="1" t="shared" si="10"/>
        <v>72</v>
      </c>
      <c r="T42" s="5">
        <f ca="1" t="shared" si="11"/>
        <v>35</v>
      </c>
      <c r="U42" s="5">
        <f ca="1" t="shared" si="1"/>
        <v>3</v>
      </c>
      <c r="V42" s="5">
        <f ca="1" t="shared" si="12"/>
        <v>10</v>
      </c>
      <c r="W42" s="5">
        <f ca="1" t="shared" si="13"/>
        <v>0</v>
      </c>
    </row>
    <row r="43" spans="2:23" ht="15.75" customHeight="1">
      <c r="B43" s="1"/>
      <c r="C43" s="1"/>
      <c r="D43" s="1"/>
      <c r="E43" s="1"/>
      <c r="F43" s="1"/>
      <c r="G43" s="5">
        <f ca="1">IF(H30&gt;10,11,"-")</f>
        <v>11</v>
      </c>
      <c r="H43" s="5">
        <f ca="1" t="shared" si="2"/>
        <v>3</v>
      </c>
      <c r="I43" s="5">
        <f ca="1" t="shared" si="3"/>
        <v>105</v>
      </c>
      <c r="J43" s="5">
        <f ca="1" t="shared" si="4"/>
        <v>210</v>
      </c>
      <c r="K43" s="5">
        <f ca="1" t="shared" si="5"/>
        <v>33</v>
      </c>
      <c r="L43" s="5">
        <f ca="1" t="shared" si="0"/>
        <v>3</v>
      </c>
      <c r="M43" s="5">
        <f ca="1" t="shared" si="6"/>
        <v>6</v>
      </c>
      <c r="N43" s="5">
        <f ca="1" t="shared" si="7"/>
        <v>1</v>
      </c>
      <c r="O43" s="9"/>
      <c r="P43" s="5">
        <f ca="1">IF(Q30&gt;10,11,"-")</f>
        <v>11</v>
      </c>
      <c r="Q43" s="5">
        <f ca="1" t="shared" si="8"/>
        <v>2</v>
      </c>
      <c r="R43" s="5">
        <f ca="1" t="shared" si="9"/>
        <v>41</v>
      </c>
      <c r="S43" s="5">
        <f ca="1" t="shared" si="10"/>
        <v>82</v>
      </c>
      <c r="T43" s="5">
        <f ca="1" t="shared" si="11"/>
        <v>34</v>
      </c>
      <c r="U43" s="5">
        <f ca="1" t="shared" si="1"/>
        <v>1</v>
      </c>
      <c r="V43" s="5">
        <f ca="1" t="shared" si="12"/>
        <v>4</v>
      </c>
      <c r="W43" s="5">
        <f ca="1" t="shared" si="13"/>
        <v>0</v>
      </c>
    </row>
    <row r="44" spans="2:23" ht="15.75" customHeight="1">
      <c r="B44" s="1"/>
      <c r="C44" s="1"/>
      <c r="D44" s="1"/>
      <c r="E44" s="1"/>
      <c r="F44" s="1"/>
      <c r="G44" s="5">
        <f ca="1">IF(H30&gt;11,12,"-")</f>
        <v>12</v>
      </c>
      <c r="H44" s="5">
        <f ca="1" t="shared" si="2"/>
        <v>1</v>
      </c>
      <c r="I44" s="5">
        <f ca="1" t="shared" si="3"/>
        <v>2</v>
      </c>
      <c r="J44" s="5">
        <f ca="1" t="shared" si="4"/>
        <v>4</v>
      </c>
      <c r="K44" s="5">
        <f ca="1" t="shared" si="5"/>
        <v>40</v>
      </c>
      <c r="L44" s="5">
        <f ca="1" t="shared" si="0"/>
        <v>2</v>
      </c>
      <c r="M44" s="5">
        <f ca="1" t="shared" si="6"/>
        <v>2</v>
      </c>
      <c r="N44" s="5">
        <f ca="1" t="shared" si="7"/>
        <v>0</v>
      </c>
      <c r="O44" s="9"/>
      <c r="P44" s="5">
        <f ca="1">IF(Q30&gt;11,12,"-")</f>
        <v>12</v>
      </c>
      <c r="Q44" s="5">
        <f ca="1" t="shared" si="8"/>
        <v>1</v>
      </c>
      <c r="R44" s="5">
        <f ca="1" t="shared" si="9"/>
        <v>2</v>
      </c>
      <c r="S44" s="5">
        <f ca="1" t="shared" si="10"/>
        <v>6</v>
      </c>
      <c r="T44" s="5">
        <f ca="1" t="shared" si="11"/>
        <v>36</v>
      </c>
      <c r="U44" s="5">
        <f ca="1" t="shared" si="1"/>
        <v>2</v>
      </c>
      <c r="V44" s="5">
        <f ca="1" t="shared" si="12"/>
        <v>2</v>
      </c>
      <c r="W44" s="5">
        <f ca="1" t="shared" si="13"/>
        <v>0</v>
      </c>
    </row>
    <row r="45" spans="2:23" ht="15.75" customHeight="1">
      <c r="B45" s="1"/>
      <c r="C45" s="1"/>
      <c r="D45" s="1"/>
      <c r="E45" s="1"/>
      <c r="F45" s="1"/>
      <c r="G45" s="5">
        <f ca="1">IF(H30&gt;12,13,"-")</f>
        <v>13</v>
      </c>
      <c r="H45" s="5">
        <f ca="1" t="shared" si="2"/>
        <v>3</v>
      </c>
      <c r="I45" s="5">
        <f ca="1" t="shared" si="3"/>
        <v>86</v>
      </c>
      <c r="J45" s="5">
        <f ca="1" t="shared" si="4"/>
        <v>172</v>
      </c>
      <c r="K45" s="5">
        <f ca="1" t="shared" si="5"/>
        <v>21</v>
      </c>
      <c r="L45" s="5">
        <f ca="1" t="shared" si="0"/>
        <v>3</v>
      </c>
      <c r="M45" s="5">
        <f ca="1" t="shared" si="6"/>
        <v>1</v>
      </c>
      <c r="N45" s="5">
        <f ca="1" t="shared" si="7"/>
        <v>0</v>
      </c>
      <c r="O45" s="9"/>
      <c r="P45" s="5">
        <f ca="1">IF(Q30&gt;12,13,"-")</f>
        <v>13</v>
      </c>
      <c r="Q45" s="5">
        <f ca="1" t="shared" si="8"/>
        <v>2</v>
      </c>
      <c r="R45" s="5">
        <f ca="1" t="shared" si="9"/>
        <v>43</v>
      </c>
      <c r="S45" s="5">
        <f ca="1" t="shared" si="10"/>
        <v>129</v>
      </c>
      <c r="T45" s="5">
        <f ca="1" t="shared" si="11"/>
        <v>26</v>
      </c>
      <c r="U45" s="5">
        <f ca="1" t="shared" si="1"/>
        <v>1</v>
      </c>
      <c r="V45" s="5">
        <f ca="1" t="shared" si="12"/>
        <v>2</v>
      </c>
      <c r="W45" s="5">
        <f ca="1" t="shared" si="13"/>
        <v>0</v>
      </c>
    </row>
    <row r="46" spans="2:23" ht="15.75" customHeight="1">
      <c r="B46" s="1"/>
      <c r="C46" s="1"/>
      <c r="D46" s="1"/>
      <c r="E46" s="1"/>
      <c r="F46" s="1"/>
      <c r="G46" s="5">
        <f ca="1">IF(H30&gt;13,14,"-")</f>
        <v>14</v>
      </c>
      <c r="H46" s="5">
        <f ca="1" t="shared" si="2"/>
        <v>3</v>
      </c>
      <c r="I46" s="5">
        <f ca="1" t="shared" si="3"/>
        <v>152</v>
      </c>
      <c r="J46" s="5">
        <f ca="1" t="shared" si="4"/>
        <v>304</v>
      </c>
      <c r="K46" s="5">
        <f ca="1" t="shared" si="5"/>
        <v>34</v>
      </c>
      <c r="L46" s="5">
        <f ca="1" t="shared" si="0"/>
        <v>2</v>
      </c>
      <c r="M46" s="5">
        <f ca="1" t="shared" si="6"/>
        <v>0</v>
      </c>
      <c r="N46" s="5">
        <f ca="1" t="shared" si="7"/>
        <v>0</v>
      </c>
      <c r="O46" s="9"/>
      <c r="P46" s="5">
        <f ca="1">IF(Q30&gt;13,14,"-")</f>
        <v>14</v>
      </c>
      <c r="Q46" s="5">
        <f ca="1" t="shared" si="8"/>
        <v>2</v>
      </c>
      <c r="R46" s="5">
        <f ca="1" t="shared" si="9"/>
        <v>24</v>
      </c>
      <c r="S46" s="5">
        <f ca="1" t="shared" si="10"/>
        <v>48</v>
      </c>
      <c r="T46" s="5">
        <f ca="1" t="shared" si="11"/>
        <v>36</v>
      </c>
      <c r="U46" s="5">
        <f ca="1" t="shared" si="1"/>
        <v>3</v>
      </c>
      <c r="V46" s="5">
        <f ca="1" t="shared" si="12"/>
        <v>4</v>
      </c>
      <c r="W46" s="5">
        <f ca="1" t="shared" si="13"/>
        <v>0</v>
      </c>
    </row>
    <row r="47" spans="2:23" ht="15.75" customHeight="1">
      <c r="B47" s="1"/>
      <c r="C47" s="1"/>
      <c r="D47" s="1"/>
      <c r="E47" s="1"/>
      <c r="F47" s="1"/>
      <c r="G47" s="5">
        <f ca="1">IF(H30&gt;14,15,"-")</f>
        <v>15</v>
      </c>
      <c r="H47" s="5">
        <f ca="1" t="shared" si="2"/>
        <v>3</v>
      </c>
      <c r="I47" s="5">
        <f ca="1" t="shared" si="3"/>
        <v>71</v>
      </c>
      <c r="J47" s="5">
        <f ca="1" t="shared" si="4"/>
        <v>213</v>
      </c>
      <c r="K47" s="5">
        <f ca="1" t="shared" si="5"/>
        <v>28</v>
      </c>
      <c r="L47" s="5">
        <f ca="1" t="shared" si="0"/>
        <v>2</v>
      </c>
      <c r="M47" s="5">
        <f ca="1" t="shared" si="6"/>
        <v>8</v>
      </c>
      <c r="N47" s="5">
        <f ca="1" t="shared" si="7"/>
        <v>0</v>
      </c>
      <c r="O47" s="9"/>
      <c r="P47" s="5">
        <f ca="1">IF(Q30&gt;14,15,"-")</f>
        <v>15</v>
      </c>
      <c r="Q47" s="5">
        <f ca="1" t="shared" si="8"/>
        <v>1</v>
      </c>
      <c r="R47" s="5">
        <f ca="1" t="shared" si="9"/>
        <v>10</v>
      </c>
      <c r="S47" s="5">
        <f ca="1" t="shared" si="10"/>
        <v>20</v>
      </c>
      <c r="T47" s="5">
        <f ca="1" t="shared" si="11"/>
        <v>39</v>
      </c>
      <c r="U47" s="5">
        <f ca="1" t="shared" si="1"/>
        <v>1</v>
      </c>
      <c r="V47" s="5">
        <f ca="1" t="shared" si="12"/>
        <v>5</v>
      </c>
      <c r="W47" s="5">
        <f ca="1" t="shared" si="13"/>
        <v>0</v>
      </c>
    </row>
    <row r="48" spans="2:23" ht="15.75" customHeight="1">
      <c r="B48" s="1"/>
      <c r="C48" s="1"/>
      <c r="D48" s="1"/>
      <c r="E48" s="1"/>
      <c r="F48" s="1"/>
      <c r="G48" s="5">
        <f ca="1">IF(H30&gt;15,16,"-")</f>
        <v>16</v>
      </c>
      <c r="H48" s="5">
        <f ca="1" t="shared" si="2"/>
        <v>2</v>
      </c>
      <c r="I48" s="5">
        <f ca="1" t="shared" si="3"/>
        <v>25</v>
      </c>
      <c r="J48" s="5">
        <f ca="1" t="shared" si="4"/>
        <v>50</v>
      </c>
      <c r="K48" s="5">
        <f ca="1" t="shared" si="5"/>
        <v>40</v>
      </c>
      <c r="L48" s="5">
        <f ca="1" t="shared" si="0"/>
        <v>2</v>
      </c>
      <c r="M48" s="5">
        <f ca="1" t="shared" si="6"/>
        <v>10</v>
      </c>
      <c r="N48" s="5">
        <f ca="1" t="shared" si="7"/>
        <v>0</v>
      </c>
      <c r="O48" s="9"/>
      <c r="P48" s="5">
        <f ca="1">IF(Q30&gt;15,16,"-")</f>
        <v>16</v>
      </c>
      <c r="Q48" s="5">
        <f ca="1" t="shared" si="8"/>
        <v>3</v>
      </c>
      <c r="R48" s="5">
        <f ca="1" t="shared" si="9"/>
        <v>118</v>
      </c>
      <c r="S48" s="5">
        <f ca="1" t="shared" si="10"/>
        <v>236</v>
      </c>
      <c r="T48" s="5">
        <f ca="1" t="shared" si="11"/>
        <v>33</v>
      </c>
      <c r="U48" s="5">
        <f ca="1" t="shared" si="1"/>
        <v>1</v>
      </c>
      <c r="V48" s="5">
        <f ca="1" t="shared" si="12"/>
        <v>1</v>
      </c>
      <c r="W48" s="5">
        <f ca="1" t="shared" si="13"/>
        <v>0</v>
      </c>
    </row>
    <row r="49" spans="2:23" ht="15.75" customHeight="1">
      <c r="B49" s="1"/>
      <c r="C49" s="1"/>
      <c r="D49" s="1"/>
      <c r="E49" s="1"/>
      <c r="F49" s="1"/>
      <c r="G49" s="5">
        <f ca="1">IF(H30&gt;16,17,"-")</f>
        <v>17</v>
      </c>
      <c r="H49" s="5">
        <f ca="1" t="shared" si="2"/>
        <v>1</v>
      </c>
      <c r="I49" s="5">
        <f ca="1" t="shared" si="3"/>
        <v>2</v>
      </c>
      <c r="J49" s="5">
        <f ca="1" t="shared" si="4"/>
        <v>6</v>
      </c>
      <c r="K49" s="5">
        <f ca="1" t="shared" si="5"/>
        <v>30</v>
      </c>
      <c r="L49" s="5">
        <f ca="1" t="shared" si="0"/>
        <v>2</v>
      </c>
      <c r="M49" s="5">
        <f ca="1" t="shared" si="6"/>
        <v>2</v>
      </c>
      <c r="N49" s="5">
        <f ca="1" t="shared" si="7"/>
        <v>0</v>
      </c>
      <c r="O49" s="9"/>
      <c r="P49" s="5">
        <f ca="1">IF(Q30&gt;16,17,"-")</f>
        <v>17</v>
      </c>
      <c r="Q49" s="5">
        <f ca="1" t="shared" si="8"/>
        <v>3</v>
      </c>
      <c r="R49" s="5">
        <f ca="1" t="shared" si="9"/>
        <v>162</v>
      </c>
      <c r="S49" s="5">
        <f ca="1" t="shared" si="10"/>
        <v>324</v>
      </c>
      <c r="T49" s="5">
        <f ca="1" t="shared" si="11"/>
        <v>26</v>
      </c>
      <c r="U49" s="5">
        <f ca="1" t="shared" si="1"/>
        <v>3</v>
      </c>
      <c r="V49" s="5">
        <f ca="1" t="shared" si="12"/>
        <v>10</v>
      </c>
      <c r="W49" s="5">
        <f ca="1" t="shared" si="13"/>
        <v>1</v>
      </c>
    </row>
    <row r="50" spans="2:23" ht="15.75" customHeight="1">
      <c r="B50" s="1"/>
      <c r="C50" s="1"/>
      <c r="D50" s="1"/>
      <c r="E50" s="1"/>
      <c r="F50" s="1"/>
      <c r="G50" s="5">
        <f ca="1">IF(H30&gt;17,18,"-")</f>
        <v>18</v>
      </c>
      <c r="H50" s="5">
        <f ca="1" t="shared" si="2"/>
        <v>2</v>
      </c>
      <c r="I50" s="5">
        <f ca="1" t="shared" si="3"/>
        <v>20</v>
      </c>
      <c r="J50" s="5">
        <f ca="1" t="shared" si="4"/>
        <v>40</v>
      </c>
      <c r="K50" s="5">
        <f ca="1" t="shared" si="5"/>
        <v>24</v>
      </c>
      <c r="L50" s="5">
        <f ca="1" t="shared" si="0"/>
        <v>2</v>
      </c>
      <c r="M50" s="5">
        <f ca="1" t="shared" si="6"/>
        <v>5</v>
      </c>
      <c r="N50" s="5">
        <f ca="1" t="shared" si="7"/>
        <v>0</v>
      </c>
      <c r="O50" s="9"/>
      <c r="P50" s="5">
        <f ca="1">IF(Q30&gt;17,18,"-")</f>
        <v>18</v>
      </c>
      <c r="Q50" s="5">
        <f ca="1" t="shared" si="8"/>
        <v>2</v>
      </c>
      <c r="R50" s="5">
        <f ca="1" t="shared" si="9"/>
        <v>19</v>
      </c>
      <c r="S50" s="5">
        <f ca="1" t="shared" si="10"/>
        <v>38</v>
      </c>
      <c r="T50" s="5">
        <f ca="1" t="shared" si="11"/>
        <v>33</v>
      </c>
      <c r="U50" s="5">
        <f ca="1" t="shared" si="1"/>
        <v>1</v>
      </c>
      <c r="V50" s="5">
        <f ca="1" t="shared" si="12"/>
        <v>8</v>
      </c>
      <c r="W50" s="5">
        <f ca="1" t="shared" si="13"/>
        <v>0</v>
      </c>
    </row>
    <row r="51" spans="2:23" ht="15.75" customHeight="1">
      <c r="B51" s="1"/>
      <c r="C51" s="1"/>
      <c r="D51" s="1"/>
      <c r="E51" s="1"/>
      <c r="F51" s="1"/>
      <c r="G51" s="5">
        <f ca="1">IF(H30&gt;18,19,"-")</f>
        <v>19</v>
      </c>
      <c r="H51" s="5">
        <f ca="1" t="shared" si="2"/>
        <v>2</v>
      </c>
      <c r="I51" s="5">
        <f ca="1" t="shared" si="3"/>
        <v>24</v>
      </c>
      <c r="J51" s="5">
        <f ca="1" t="shared" si="4"/>
        <v>48</v>
      </c>
      <c r="K51" s="5">
        <f ca="1" t="shared" si="5"/>
        <v>22</v>
      </c>
      <c r="L51" s="5">
        <f ca="1" t="shared" si="0"/>
        <v>3</v>
      </c>
      <c r="M51" s="5">
        <f ca="1" t="shared" si="6"/>
        <v>0</v>
      </c>
      <c r="N51" s="5">
        <f ca="1" t="shared" si="7"/>
        <v>0</v>
      </c>
      <c r="O51" s="9"/>
      <c r="P51" s="5" t="str">
        <f ca="1">IF(Q30&gt;18,19,"-")</f>
        <v>-</v>
      </c>
      <c r="Q51" s="5">
        <f ca="1" t="shared" si="8"/>
        <v>0</v>
      </c>
      <c r="R51" s="5">
        <f ca="1" t="shared" si="9"/>
        <v>0</v>
      </c>
      <c r="S51" s="5">
        <f ca="1" t="shared" si="10"/>
        <v>0</v>
      </c>
      <c r="T51" s="5">
        <f ca="1" t="shared" si="11"/>
        <v>0</v>
      </c>
      <c r="U51" s="5">
        <f ca="1" t="shared" si="1"/>
        <v>0</v>
      </c>
      <c r="V51" s="5">
        <f ca="1" t="shared" si="12"/>
        <v>0</v>
      </c>
      <c r="W51" s="5">
        <f ca="1" t="shared" si="13"/>
        <v>0</v>
      </c>
    </row>
    <row r="52" spans="2:23" ht="15.75" customHeight="1">
      <c r="B52" s="1"/>
      <c r="C52" s="1"/>
      <c r="D52" s="1"/>
      <c r="E52" s="1"/>
      <c r="F52" s="1"/>
      <c r="G52" s="5">
        <f ca="1">IF(H30&gt;19,20,"-")</f>
        <v>20</v>
      </c>
      <c r="H52" s="5">
        <f ca="1" t="shared" si="2"/>
        <v>1</v>
      </c>
      <c r="I52" s="5">
        <f ca="1" t="shared" si="3"/>
        <v>2</v>
      </c>
      <c r="J52" s="5">
        <f ca="1" t="shared" si="4"/>
        <v>4</v>
      </c>
      <c r="K52" s="5">
        <f ca="1" t="shared" si="5"/>
        <v>32</v>
      </c>
      <c r="L52" s="5">
        <f ca="1" t="shared" si="0"/>
        <v>2</v>
      </c>
      <c r="M52" s="5">
        <f ca="1" t="shared" si="6"/>
        <v>1</v>
      </c>
      <c r="N52" s="5">
        <f ca="1" t="shared" si="7"/>
        <v>0</v>
      </c>
      <c r="O52" s="9"/>
      <c r="P52" s="5" t="str">
        <f ca="1">IF(Q30&gt;19,20,"-")</f>
        <v>-</v>
      </c>
      <c r="Q52" s="5">
        <f ca="1" t="shared" si="8"/>
        <v>0</v>
      </c>
      <c r="R52" s="5">
        <f ca="1" t="shared" si="9"/>
        <v>0</v>
      </c>
      <c r="S52" s="5">
        <f ca="1" t="shared" si="10"/>
        <v>0</v>
      </c>
      <c r="T52" s="5">
        <f ca="1" t="shared" si="11"/>
        <v>0</v>
      </c>
      <c r="U52" s="5">
        <f ca="1" t="shared" si="1"/>
        <v>0</v>
      </c>
      <c r="V52" s="5">
        <f ca="1" t="shared" si="12"/>
        <v>0</v>
      </c>
      <c r="W52" s="5">
        <f ca="1" t="shared" si="13"/>
        <v>0</v>
      </c>
    </row>
    <row r="53" spans="2:23" ht="15.75" customHeight="1">
      <c r="B53" s="1"/>
      <c r="C53" s="1"/>
      <c r="D53" s="1"/>
      <c r="E53" s="1"/>
      <c r="F53" s="1"/>
      <c r="G53" s="5">
        <f ca="1">IF(H30&gt;20,21,"-")</f>
        <v>21</v>
      </c>
      <c r="H53" s="5">
        <f ca="1" t="shared" si="2"/>
        <v>3</v>
      </c>
      <c r="I53" s="5">
        <f ca="1" t="shared" si="3"/>
        <v>156</v>
      </c>
      <c r="J53" s="5">
        <f ca="1" t="shared" si="4"/>
        <v>468</v>
      </c>
      <c r="K53" s="5">
        <f ca="1" t="shared" si="5"/>
        <v>40</v>
      </c>
      <c r="L53" s="5">
        <f ca="1" t="shared" si="0"/>
        <v>1</v>
      </c>
      <c r="M53" s="5">
        <f ca="1" t="shared" si="6"/>
        <v>9</v>
      </c>
      <c r="N53" s="5">
        <f ca="1" t="shared" si="7"/>
        <v>1</v>
      </c>
      <c r="O53" s="9"/>
      <c r="P53" s="5" t="str">
        <f ca="1">IF(Q30&gt;20,21,"-")</f>
        <v>-</v>
      </c>
      <c r="Q53" s="5">
        <f ca="1" t="shared" si="8"/>
        <v>0</v>
      </c>
      <c r="R53" s="5">
        <f ca="1" t="shared" si="9"/>
        <v>0</v>
      </c>
      <c r="S53" s="5">
        <f ca="1" t="shared" si="10"/>
        <v>0</v>
      </c>
      <c r="T53" s="5">
        <f ca="1" t="shared" si="11"/>
        <v>0</v>
      </c>
      <c r="U53" s="5">
        <f ca="1" t="shared" si="1"/>
        <v>0</v>
      </c>
      <c r="V53" s="5">
        <f ca="1" t="shared" si="12"/>
        <v>0</v>
      </c>
      <c r="W53" s="5">
        <f ca="1" t="shared" si="13"/>
        <v>0</v>
      </c>
    </row>
    <row r="54" spans="2:23" ht="15.75" customHeight="1">
      <c r="B54" s="1"/>
      <c r="C54" s="1"/>
      <c r="D54" s="1"/>
      <c r="E54" s="1"/>
      <c r="F54" s="1"/>
      <c r="G54" s="5">
        <f ca="1">IF(H30&gt;21,22,"-")</f>
        <v>22</v>
      </c>
      <c r="H54" s="5">
        <f ca="1" t="shared" si="2"/>
        <v>3</v>
      </c>
      <c r="I54" s="5">
        <f ca="1" t="shared" si="3"/>
        <v>79</v>
      </c>
      <c r="J54" s="5">
        <f ca="1" t="shared" si="4"/>
        <v>158</v>
      </c>
      <c r="K54" s="5">
        <f ca="1" t="shared" si="5"/>
        <v>37</v>
      </c>
      <c r="L54" s="5">
        <f ca="1" t="shared" si="0"/>
        <v>1</v>
      </c>
      <c r="M54" s="5">
        <f ca="1" t="shared" si="6"/>
        <v>2</v>
      </c>
      <c r="N54" s="5">
        <f ca="1" t="shared" si="7"/>
        <v>0</v>
      </c>
      <c r="O54" s="9"/>
      <c r="P54" s="5" t="str">
        <f ca="1">IF(Q30&gt;21,22,"-")</f>
        <v>-</v>
      </c>
      <c r="Q54" s="5">
        <f ca="1" t="shared" si="8"/>
        <v>0</v>
      </c>
      <c r="R54" s="5">
        <f ca="1" t="shared" si="9"/>
        <v>0</v>
      </c>
      <c r="S54" s="5">
        <f ca="1" t="shared" si="10"/>
        <v>0</v>
      </c>
      <c r="T54" s="5">
        <f ca="1" t="shared" si="11"/>
        <v>0</v>
      </c>
      <c r="U54" s="5">
        <f ca="1" t="shared" si="1"/>
        <v>0</v>
      </c>
      <c r="V54" s="5">
        <f ca="1" t="shared" si="12"/>
        <v>0</v>
      </c>
      <c r="W54" s="5">
        <f ca="1" t="shared" si="13"/>
        <v>0</v>
      </c>
    </row>
    <row r="55" spans="2:23" ht="15.75" customHeight="1">
      <c r="B55" s="1"/>
      <c r="C55" s="1"/>
      <c r="D55" s="1"/>
      <c r="E55" s="1"/>
      <c r="F55" s="1"/>
      <c r="G55" s="5">
        <f ca="1">IF(H30&gt;22,23,"-")</f>
        <v>23</v>
      </c>
      <c r="H55" s="5">
        <f ca="1" t="shared" si="2"/>
        <v>3</v>
      </c>
      <c r="I55" s="5">
        <f ca="1" t="shared" si="3"/>
        <v>180</v>
      </c>
      <c r="J55" s="5">
        <f ca="1" t="shared" si="4"/>
        <v>360</v>
      </c>
      <c r="K55" s="5">
        <f ca="1" t="shared" si="5"/>
        <v>39</v>
      </c>
      <c r="L55" s="5">
        <f ca="1" t="shared" si="0"/>
        <v>2</v>
      </c>
      <c r="M55" s="5">
        <f ca="1" t="shared" si="6"/>
        <v>7</v>
      </c>
      <c r="N55" s="5">
        <f ca="1" t="shared" si="7"/>
        <v>1</v>
      </c>
      <c r="O55" s="9"/>
      <c r="P55" s="5" t="str">
        <f ca="1">IF(Q30&gt;22,23,"-")</f>
        <v>-</v>
      </c>
      <c r="Q55" s="5">
        <f ca="1" t="shared" si="8"/>
        <v>0</v>
      </c>
      <c r="R55" s="5">
        <f ca="1" t="shared" si="9"/>
        <v>0</v>
      </c>
      <c r="S55" s="5">
        <f ca="1" t="shared" si="10"/>
        <v>0</v>
      </c>
      <c r="T55" s="5">
        <f ca="1" t="shared" si="11"/>
        <v>0</v>
      </c>
      <c r="U55" s="5">
        <f ca="1" t="shared" si="1"/>
        <v>0</v>
      </c>
      <c r="V55" s="5">
        <f ca="1" t="shared" si="12"/>
        <v>0</v>
      </c>
      <c r="W55" s="5">
        <f ca="1" t="shared" si="13"/>
        <v>0</v>
      </c>
    </row>
    <row r="56" spans="5:23" ht="15.75" customHeight="1">
      <c r="E56" s="1"/>
      <c r="F56" s="1"/>
      <c r="G56" s="5">
        <f ca="1">IF(H30&gt;23,24,"-")</f>
        <v>24</v>
      </c>
      <c r="H56" s="5">
        <f ca="1" t="shared" si="2"/>
        <v>2</v>
      </c>
      <c r="I56" s="5">
        <f ca="1" t="shared" si="3"/>
        <v>15</v>
      </c>
      <c r="J56" s="5">
        <f ca="1" t="shared" si="4"/>
        <v>45</v>
      </c>
      <c r="K56" s="5">
        <f ca="1" t="shared" si="5"/>
        <v>27</v>
      </c>
      <c r="L56" s="5">
        <f ca="1" t="shared" si="0"/>
        <v>1</v>
      </c>
      <c r="M56" s="5">
        <f ca="1" t="shared" si="6"/>
        <v>0</v>
      </c>
      <c r="N56" s="5">
        <f ca="1" t="shared" si="7"/>
        <v>0</v>
      </c>
      <c r="O56" s="9"/>
      <c r="P56" s="5" t="str">
        <f ca="1">IF(Q30&gt;23,24,"-")</f>
        <v>-</v>
      </c>
      <c r="Q56" s="5">
        <f ca="1" t="shared" si="8"/>
        <v>0</v>
      </c>
      <c r="R56" s="5">
        <f ca="1" t="shared" si="9"/>
        <v>0</v>
      </c>
      <c r="S56" s="5">
        <f ca="1" t="shared" si="10"/>
        <v>0</v>
      </c>
      <c r="T56" s="5">
        <f ca="1" t="shared" si="11"/>
        <v>0</v>
      </c>
      <c r="U56" s="5">
        <f ca="1" t="shared" si="1"/>
        <v>0</v>
      </c>
      <c r="V56" s="5">
        <f ca="1" t="shared" si="12"/>
        <v>0</v>
      </c>
      <c r="W56" s="5">
        <f ca="1" t="shared" si="13"/>
        <v>0</v>
      </c>
    </row>
    <row r="57" spans="5:23" ht="15.75" customHeight="1">
      <c r="E57" s="1"/>
      <c r="F57" s="1"/>
      <c r="G57" s="5">
        <f ca="1">IF(H30&gt;24,25,"-")</f>
        <v>25</v>
      </c>
      <c r="H57" s="5">
        <f ca="1" t="shared" si="2"/>
        <v>1</v>
      </c>
      <c r="I57" s="5">
        <f ca="1" t="shared" si="3"/>
        <v>5</v>
      </c>
      <c r="J57" s="5">
        <f ca="1" t="shared" si="4"/>
        <v>15</v>
      </c>
      <c r="K57" s="5">
        <f ca="1" t="shared" si="5"/>
        <v>25</v>
      </c>
      <c r="L57" s="5">
        <f ca="1" t="shared" si="0"/>
        <v>1</v>
      </c>
      <c r="M57" s="5">
        <f ca="1" t="shared" si="6"/>
        <v>3</v>
      </c>
      <c r="N57" s="5">
        <f ca="1" t="shared" si="7"/>
        <v>0</v>
      </c>
      <c r="O57" s="9"/>
      <c r="P57" s="5" t="str">
        <f ca="1">IF(Q30&gt;24,25,"-")</f>
        <v>-</v>
      </c>
      <c r="Q57" s="5">
        <f ca="1" t="shared" si="8"/>
        <v>0</v>
      </c>
      <c r="R57" s="5">
        <f ca="1" t="shared" si="9"/>
        <v>0</v>
      </c>
      <c r="S57" s="5">
        <f ca="1" t="shared" si="10"/>
        <v>0</v>
      </c>
      <c r="T57" s="5">
        <f ca="1" t="shared" si="11"/>
        <v>0</v>
      </c>
      <c r="U57" s="5">
        <f ca="1" t="shared" si="1"/>
        <v>0</v>
      </c>
      <c r="V57" s="5">
        <f ca="1" t="shared" si="12"/>
        <v>0</v>
      </c>
      <c r="W57" s="5">
        <f ca="1" t="shared" si="13"/>
        <v>0</v>
      </c>
    </row>
    <row r="58" spans="5:23" ht="15.75" customHeight="1">
      <c r="E58" s="1"/>
      <c r="F58" s="1"/>
      <c r="G58" s="5">
        <f ca="1">IF(H30&gt;25,26,"-")</f>
        <v>26</v>
      </c>
      <c r="H58" s="5">
        <f ca="1" t="shared" si="2"/>
        <v>2</v>
      </c>
      <c r="I58" s="5">
        <f ca="1" t="shared" si="3"/>
        <v>17</v>
      </c>
      <c r="J58" s="5">
        <f ca="1" t="shared" si="4"/>
        <v>51</v>
      </c>
      <c r="K58" s="5">
        <f ca="1" t="shared" si="5"/>
        <v>26</v>
      </c>
      <c r="L58" s="5">
        <f ca="1" t="shared" si="0"/>
        <v>3</v>
      </c>
      <c r="M58" s="5">
        <f ca="1" t="shared" si="6"/>
        <v>5</v>
      </c>
      <c r="N58" s="5">
        <f ca="1" t="shared" si="7"/>
        <v>0</v>
      </c>
      <c r="O58" s="9"/>
      <c r="P58" s="5" t="str">
        <f ca="1">IF(Q30&gt;25,26,"-")</f>
        <v>-</v>
      </c>
      <c r="Q58" s="5">
        <f ca="1" t="shared" si="8"/>
        <v>0</v>
      </c>
      <c r="R58" s="5">
        <f ca="1" t="shared" si="9"/>
        <v>0</v>
      </c>
      <c r="S58" s="5">
        <f ca="1" t="shared" si="10"/>
        <v>0</v>
      </c>
      <c r="T58" s="5">
        <f ca="1" t="shared" si="11"/>
        <v>0</v>
      </c>
      <c r="U58" s="5">
        <f ca="1" t="shared" si="1"/>
        <v>0</v>
      </c>
      <c r="V58" s="5">
        <f ca="1" t="shared" si="12"/>
        <v>0</v>
      </c>
      <c r="W58" s="5">
        <f ca="1" t="shared" si="13"/>
        <v>0</v>
      </c>
    </row>
    <row r="59" spans="5:23" ht="15.75" customHeight="1">
      <c r="E59" s="1"/>
      <c r="F59" s="1"/>
      <c r="G59" s="5">
        <f ca="1">IF(H30&gt;26,27,"-")</f>
        <v>27</v>
      </c>
      <c r="H59" s="5">
        <f ca="1" t="shared" si="2"/>
        <v>1</v>
      </c>
      <c r="I59" s="5">
        <f ca="1" t="shared" si="3"/>
        <v>3</v>
      </c>
      <c r="J59" s="5">
        <f ca="1" t="shared" si="4"/>
        <v>9</v>
      </c>
      <c r="K59" s="5">
        <f ca="1" t="shared" si="5"/>
        <v>38</v>
      </c>
      <c r="L59" s="5">
        <f ca="1" t="shared" si="0"/>
        <v>2</v>
      </c>
      <c r="M59" s="5">
        <f ca="1" t="shared" si="6"/>
        <v>1</v>
      </c>
      <c r="N59" s="5">
        <f ca="1" t="shared" si="7"/>
        <v>0</v>
      </c>
      <c r="O59" s="9"/>
      <c r="P59" s="5" t="str">
        <f ca="1">IF(Q30&gt;26,27,"-")</f>
        <v>-</v>
      </c>
      <c r="Q59" s="5">
        <f ca="1" t="shared" si="8"/>
        <v>0</v>
      </c>
      <c r="R59" s="5">
        <f ca="1" t="shared" si="9"/>
        <v>0</v>
      </c>
      <c r="S59" s="5">
        <f ca="1" t="shared" si="10"/>
        <v>0</v>
      </c>
      <c r="T59" s="5">
        <f ca="1" t="shared" si="11"/>
        <v>0</v>
      </c>
      <c r="U59" s="5">
        <f ca="1" t="shared" si="1"/>
        <v>0</v>
      </c>
      <c r="V59" s="5">
        <f ca="1" t="shared" si="12"/>
        <v>0</v>
      </c>
      <c r="W59" s="5">
        <f ca="1" t="shared" si="13"/>
        <v>0</v>
      </c>
    </row>
    <row r="60" spans="5:23" ht="15.75" customHeight="1">
      <c r="E60" s="1"/>
      <c r="F60" s="1"/>
      <c r="G60" s="5">
        <f ca="1">IF(H30&gt;27,28,"-")</f>
        <v>28</v>
      </c>
      <c r="H60" s="5">
        <f ca="1" t="shared" si="2"/>
        <v>2</v>
      </c>
      <c r="I60" s="5">
        <f ca="1" t="shared" si="3"/>
        <v>40</v>
      </c>
      <c r="J60" s="5">
        <f ca="1" t="shared" si="4"/>
        <v>80</v>
      </c>
      <c r="K60" s="5">
        <f ca="1" t="shared" si="5"/>
        <v>39</v>
      </c>
      <c r="L60" s="5">
        <f ca="1" t="shared" si="0"/>
        <v>2</v>
      </c>
      <c r="M60" s="5">
        <f ca="1" t="shared" si="6"/>
        <v>2</v>
      </c>
      <c r="N60" s="5">
        <f ca="1" t="shared" si="7"/>
        <v>0</v>
      </c>
      <c r="O60" s="9"/>
      <c r="P60" s="5" t="str">
        <f ca="1">IF(Q30&gt;27,28,"-")</f>
        <v>-</v>
      </c>
      <c r="Q60" s="5">
        <f ca="1" t="shared" si="8"/>
        <v>0</v>
      </c>
      <c r="R60" s="5">
        <f ca="1" t="shared" si="9"/>
        <v>0</v>
      </c>
      <c r="S60" s="5">
        <f ca="1" t="shared" si="10"/>
        <v>0</v>
      </c>
      <c r="T60" s="5">
        <f ca="1" t="shared" si="11"/>
        <v>0</v>
      </c>
      <c r="U60" s="5">
        <f ca="1" t="shared" si="1"/>
        <v>0</v>
      </c>
      <c r="V60" s="5">
        <f ca="1" t="shared" si="12"/>
        <v>0</v>
      </c>
      <c r="W60" s="5">
        <f ca="1" t="shared" si="13"/>
        <v>0</v>
      </c>
    </row>
    <row r="61" spans="5:23" ht="15.75" customHeight="1">
      <c r="E61" s="1"/>
      <c r="F61" s="1"/>
      <c r="G61" s="5">
        <f ca="1">IF(H30&gt;28,29,"-")</f>
        <v>29</v>
      </c>
      <c r="H61" s="5">
        <f ca="1" t="shared" si="2"/>
        <v>2</v>
      </c>
      <c r="I61" s="5">
        <f ca="1" t="shared" si="3"/>
        <v>12</v>
      </c>
      <c r="J61" s="5">
        <f ca="1" t="shared" si="4"/>
        <v>24</v>
      </c>
      <c r="K61" s="5">
        <f ca="1" t="shared" si="5"/>
        <v>31</v>
      </c>
      <c r="L61" s="5">
        <f ca="1" t="shared" si="0"/>
        <v>2</v>
      </c>
      <c r="M61" s="5">
        <f ca="1" t="shared" si="6"/>
        <v>0</v>
      </c>
      <c r="N61" s="5">
        <f ca="1" t="shared" si="7"/>
        <v>0</v>
      </c>
      <c r="O61" s="9"/>
      <c r="P61" s="5" t="str">
        <f ca="1">IF(Q30&gt;28,29,"-")</f>
        <v>-</v>
      </c>
      <c r="Q61" s="5">
        <f ca="1" t="shared" si="8"/>
        <v>0</v>
      </c>
      <c r="R61" s="5">
        <f ca="1" t="shared" si="9"/>
        <v>0</v>
      </c>
      <c r="S61" s="5">
        <f ca="1" t="shared" si="10"/>
        <v>0</v>
      </c>
      <c r="T61" s="5">
        <f ca="1" t="shared" si="11"/>
        <v>0</v>
      </c>
      <c r="U61" s="5">
        <f ca="1" t="shared" si="1"/>
        <v>0</v>
      </c>
      <c r="V61" s="5">
        <f ca="1" t="shared" si="12"/>
        <v>0</v>
      </c>
      <c r="W61" s="5">
        <f ca="1" t="shared" si="13"/>
        <v>0</v>
      </c>
    </row>
    <row r="62" spans="6:23" ht="15.75" customHeight="1">
      <c r="F62" s="1"/>
      <c r="G62" s="5">
        <f ca="1">IF(H30&gt;29,30,"-")</f>
        <v>30</v>
      </c>
      <c r="H62" s="5">
        <f ca="1" t="shared" si="2"/>
        <v>3</v>
      </c>
      <c r="I62" s="5">
        <f ca="1" t="shared" si="3"/>
        <v>140</v>
      </c>
      <c r="J62" s="5">
        <f ca="1" t="shared" si="4"/>
        <v>280</v>
      </c>
      <c r="K62" s="5">
        <f ca="1" t="shared" si="5"/>
        <v>26</v>
      </c>
      <c r="L62" s="5">
        <f ca="1" t="shared" si="0"/>
        <v>1</v>
      </c>
      <c r="M62" s="5">
        <f ca="1" t="shared" si="6"/>
        <v>7</v>
      </c>
      <c r="N62" s="5">
        <f ca="1" t="shared" si="7"/>
        <v>1</v>
      </c>
      <c r="O62" s="9"/>
      <c r="P62" s="5" t="str">
        <f ca="1">IF(Q30&gt;29,30,"-")</f>
        <v>-</v>
      </c>
      <c r="Q62" s="5">
        <f ca="1" t="shared" si="8"/>
        <v>0</v>
      </c>
      <c r="R62" s="5">
        <f ca="1" t="shared" si="9"/>
        <v>0</v>
      </c>
      <c r="S62" s="5">
        <f ca="1" t="shared" si="10"/>
        <v>0</v>
      </c>
      <c r="T62" s="5">
        <f ca="1" t="shared" si="11"/>
        <v>0</v>
      </c>
      <c r="U62" s="5">
        <f ca="1" t="shared" si="1"/>
        <v>0</v>
      </c>
      <c r="V62" s="5">
        <f ca="1" t="shared" si="12"/>
        <v>0</v>
      </c>
      <c r="W62" s="5">
        <f ca="1" t="shared" si="13"/>
        <v>0</v>
      </c>
    </row>
    <row r="63" spans="7:23" ht="15.75" customHeight="1">
      <c r="G63" s="5">
        <f ca="1">IF(H30&gt;30,31,"-")</f>
        <v>31</v>
      </c>
      <c r="H63" s="5">
        <f ca="1" t="shared" si="2"/>
        <v>2</v>
      </c>
      <c r="I63" s="5">
        <f ca="1" t="shared" si="3"/>
        <v>12</v>
      </c>
      <c r="J63" s="5">
        <f ca="1" t="shared" si="4"/>
        <v>24</v>
      </c>
      <c r="K63" s="5">
        <f ca="1" t="shared" si="5"/>
        <v>33</v>
      </c>
      <c r="L63" s="5">
        <f ca="1" t="shared" si="0"/>
        <v>2</v>
      </c>
      <c r="M63" s="5">
        <f ca="1" t="shared" si="6"/>
        <v>4</v>
      </c>
      <c r="N63" s="5">
        <f ca="1" t="shared" si="7"/>
        <v>0</v>
      </c>
      <c r="O63" s="9"/>
      <c r="P63" s="5" t="str">
        <f ca="1">IF(Q30&gt;30,31,"-")</f>
        <v>-</v>
      </c>
      <c r="Q63" s="5">
        <f ca="1" t="shared" si="8"/>
        <v>0</v>
      </c>
      <c r="R63" s="5">
        <f ca="1" t="shared" si="9"/>
        <v>0</v>
      </c>
      <c r="S63" s="5">
        <f ca="1" t="shared" si="10"/>
        <v>0</v>
      </c>
      <c r="T63" s="5">
        <f ca="1" t="shared" si="11"/>
        <v>0</v>
      </c>
      <c r="U63" s="5">
        <f ca="1" t="shared" si="1"/>
        <v>0</v>
      </c>
      <c r="V63" s="5">
        <f ca="1" t="shared" si="12"/>
        <v>0</v>
      </c>
      <c r="W63" s="5">
        <f ca="1" t="shared" si="13"/>
        <v>0</v>
      </c>
    </row>
    <row r="64" spans="7:23" ht="15.75" customHeight="1">
      <c r="G64" s="5">
        <f ca="1">IF(H30&gt;31,32,"-")</f>
        <v>32</v>
      </c>
      <c r="H64" s="5">
        <f ca="1" t="shared" si="2"/>
        <v>2</v>
      </c>
      <c r="I64" s="5">
        <f ca="1" t="shared" si="3"/>
        <v>41</v>
      </c>
      <c r="J64" s="5">
        <f ca="1" t="shared" si="4"/>
        <v>82</v>
      </c>
      <c r="K64" s="5">
        <f ca="1" t="shared" si="5"/>
        <v>36</v>
      </c>
      <c r="L64" s="5">
        <f ca="1" t="shared" si="0"/>
        <v>3</v>
      </c>
      <c r="M64" s="5">
        <f ca="1" t="shared" si="6"/>
        <v>7</v>
      </c>
      <c r="N64" s="5">
        <f ca="1" t="shared" si="7"/>
        <v>0</v>
      </c>
      <c r="O64" s="9"/>
      <c r="P64" s="5" t="str">
        <f ca="1">IF(Q30&gt;31,32,"-")</f>
        <v>-</v>
      </c>
      <c r="Q64" s="5">
        <f ca="1" t="shared" si="8"/>
        <v>0</v>
      </c>
      <c r="R64" s="5">
        <f ca="1" t="shared" si="9"/>
        <v>0</v>
      </c>
      <c r="S64" s="5">
        <f ca="1" t="shared" si="10"/>
        <v>0</v>
      </c>
      <c r="T64" s="5">
        <f ca="1" t="shared" si="11"/>
        <v>0</v>
      </c>
      <c r="U64" s="5">
        <f ca="1" t="shared" si="1"/>
        <v>0</v>
      </c>
      <c r="V64" s="5">
        <f ca="1" t="shared" si="12"/>
        <v>0</v>
      </c>
      <c r="W64" s="5">
        <f ca="1" t="shared" si="13"/>
        <v>0</v>
      </c>
    </row>
    <row r="65" spans="7:23" ht="15.75" customHeight="1">
      <c r="G65" s="5">
        <f ca="1">IF(H30&gt;32,33,"-")</f>
        <v>33</v>
      </c>
      <c r="H65" s="5">
        <f ca="1" t="shared" si="2"/>
        <v>1</v>
      </c>
      <c r="I65" s="5">
        <f ca="1" t="shared" si="3"/>
        <v>4</v>
      </c>
      <c r="J65" s="5">
        <f ca="1" t="shared" si="4"/>
        <v>12</v>
      </c>
      <c r="K65" s="5">
        <f ca="1" t="shared" si="5"/>
        <v>34</v>
      </c>
      <c r="L65" s="5">
        <f ca="1" t="shared" si="0"/>
        <v>2</v>
      </c>
      <c r="M65" s="5">
        <f ca="1" t="shared" si="6"/>
        <v>3</v>
      </c>
      <c r="N65" s="5">
        <f ca="1" t="shared" si="7"/>
        <v>0</v>
      </c>
      <c r="O65" s="9"/>
      <c r="P65" s="5" t="str">
        <f ca="1">IF(Q30&gt;32,33,"-")</f>
        <v>-</v>
      </c>
      <c r="Q65" s="5">
        <f ca="1" t="shared" si="8"/>
        <v>0</v>
      </c>
      <c r="R65" s="5">
        <f ca="1" t="shared" si="9"/>
        <v>0</v>
      </c>
      <c r="S65" s="5">
        <f ca="1" t="shared" si="10"/>
        <v>0</v>
      </c>
      <c r="T65" s="5">
        <f ca="1" t="shared" si="11"/>
        <v>0</v>
      </c>
      <c r="U65" s="5">
        <f ca="1" t="shared" si="1"/>
        <v>0</v>
      </c>
      <c r="V65" s="5">
        <f ca="1" t="shared" si="12"/>
        <v>0</v>
      </c>
      <c r="W65" s="5">
        <f ca="1" t="shared" si="13"/>
        <v>0</v>
      </c>
    </row>
    <row r="66" spans="7:23" ht="15.75" customHeight="1">
      <c r="G66" s="5">
        <f ca="1">IF(H30&gt;33,34,"-")</f>
        <v>34</v>
      </c>
      <c r="H66" s="5">
        <f ca="1" t="shared" si="2"/>
        <v>1</v>
      </c>
      <c r="I66" s="5">
        <f ca="1" t="shared" si="3"/>
        <v>8</v>
      </c>
      <c r="J66" s="5">
        <f ca="1" t="shared" si="4"/>
        <v>16</v>
      </c>
      <c r="K66" s="5">
        <f ca="1" t="shared" si="5"/>
        <v>40</v>
      </c>
      <c r="L66" s="5">
        <f ca="1" t="shared" si="0"/>
        <v>2</v>
      </c>
      <c r="M66" s="5">
        <f ca="1" t="shared" si="6"/>
        <v>3</v>
      </c>
      <c r="N66" s="5">
        <f ca="1" t="shared" si="7"/>
        <v>0</v>
      </c>
      <c r="O66" s="9"/>
      <c r="P66" s="5" t="str">
        <f ca="1">IF(Q30&gt;33,34,"-")</f>
        <v>-</v>
      </c>
      <c r="Q66" s="5">
        <f ca="1" t="shared" si="8"/>
        <v>0</v>
      </c>
      <c r="R66" s="5">
        <f ca="1" t="shared" si="9"/>
        <v>0</v>
      </c>
      <c r="S66" s="5">
        <f ca="1" t="shared" si="10"/>
        <v>0</v>
      </c>
      <c r="T66" s="5">
        <f ca="1" t="shared" si="11"/>
        <v>0</v>
      </c>
      <c r="U66" s="5">
        <f ca="1" t="shared" si="1"/>
        <v>0</v>
      </c>
      <c r="V66" s="5">
        <f ca="1" t="shared" si="12"/>
        <v>0</v>
      </c>
      <c r="W66" s="5">
        <f ca="1" t="shared" si="13"/>
        <v>0</v>
      </c>
    </row>
    <row r="67" spans="7:23" ht="15.75" customHeight="1">
      <c r="G67" s="5">
        <f ca="1">IF(H30&gt;34,35,"-")</f>
        <v>35</v>
      </c>
      <c r="H67" s="5">
        <f ca="1" t="shared" si="2"/>
        <v>1</v>
      </c>
      <c r="I67" s="5">
        <f ca="1" t="shared" si="3"/>
        <v>6</v>
      </c>
      <c r="J67" s="5">
        <f ca="1" t="shared" si="4"/>
        <v>12</v>
      </c>
      <c r="K67" s="5">
        <f ca="1" t="shared" si="5"/>
        <v>36</v>
      </c>
      <c r="L67" s="5">
        <f ca="1" t="shared" si="0"/>
        <v>1</v>
      </c>
      <c r="M67" s="5">
        <f ca="1" t="shared" si="6"/>
        <v>0</v>
      </c>
      <c r="N67" s="5">
        <f ca="1" t="shared" si="7"/>
        <v>0</v>
      </c>
      <c r="O67" s="9"/>
      <c r="P67" s="5" t="str">
        <f ca="1">IF(Q30&gt;34,35,"-")</f>
        <v>-</v>
      </c>
      <c r="Q67" s="5">
        <f ca="1" t="shared" si="8"/>
        <v>0</v>
      </c>
      <c r="R67" s="5">
        <f ca="1" t="shared" si="9"/>
        <v>0</v>
      </c>
      <c r="S67" s="5">
        <f ca="1" t="shared" si="10"/>
        <v>0</v>
      </c>
      <c r="T67" s="5">
        <f ca="1" t="shared" si="11"/>
        <v>0</v>
      </c>
      <c r="U67" s="5">
        <f ca="1" t="shared" si="1"/>
        <v>0</v>
      </c>
      <c r="V67" s="5">
        <f ca="1" t="shared" si="12"/>
        <v>0</v>
      </c>
      <c r="W67" s="5">
        <f ca="1" t="shared" si="13"/>
        <v>0</v>
      </c>
    </row>
    <row r="68" spans="7:23" ht="15.75" customHeight="1">
      <c r="G68" s="5">
        <f ca="1">IF(H30&gt;35,36,"-")</f>
        <v>36</v>
      </c>
      <c r="H68" s="5">
        <f ca="1" t="shared" si="2"/>
        <v>2</v>
      </c>
      <c r="I68" s="5">
        <f ca="1" t="shared" si="3"/>
        <v>28</v>
      </c>
      <c r="J68" s="5">
        <f ca="1" t="shared" si="4"/>
        <v>56</v>
      </c>
      <c r="K68" s="5">
        <f ca="1" t="shared" si="5"/>
        <v>28</v>
      </c>
      <c r="L68" s="5">
        <f ca="1" t="shared" si="0"/>
        <v>2</v>
      </c>
      <c r="M68" s="5">
        <f ca="1" t="shared" si="6"/>
        <v>4</v>
      </c>
      <c r="N68" s="5">
        <f ca="1" t="shared" si="7"/>
        <v>0</v>
      </c>
      <c r="O68" s="9"/>
      <c r="P68" s="5" t="str">
        <f ca="1">IF(Q30&gt;35,36,"-")</f>
        <v>-</v>
      </c>
      <c r="Q68" s="5">
        <f ca="1" t="shared" si="8"/>
        <v>0</v>
      </c>
      <c r="R68" s="5">
        <f ca="1" t="shared" si="9"/>
        <v>0</v>
      </c>
      <c r="S68" s="5">
        <f ca="1" t="shared" si="10"/>
        <v>0</v>
      </c>
      <c r="T68" s="5">
        <f ca="1" t="shared" si="11"/>
        <v>0</v>
      </c>
      <c r="U68" s="5">
        <f ca="1" t="shared" si="1"/>
        <v>0</v>
      </c>
      <c r="V68" s="5">
        <f ca="1" t="shared" si="12"/>
        <v>0</v>
      </c>
      <c r="W68" s="5">
        <f ca="1" t="shared" si="13"/>
        <v>0</v>
      </c>
    </row>
    <row r="69" spans="7:23" ht="15.75" customHeight="1">
      <c r="G69" s="5">
        <f ca="1">IF(H30&gt;36,37,"-")</f>
        <v>37</v>
      </c>
      <c r="H69" s="5">
        <f ca="1" t="shared" si="2"/>
        <v>3</v>
      </c>
      <c r="I69" s="5">
        <f ca="1" t="shared" si="3"/>
        <v>134</v>
      </c>
      <c r="J69" s="5">
        <f ca="1" t="shared" si="4"/>
        <v>402</v>
      </c>
      <c r="K69" s="5">
        <f ca="1" t="shared" si="5"/>
        <v>37</v>
      </c>
      <c r="L69" s="5">
        <f ca="1" t="shared" si="0"/>
        <v>1</v>
      </c>
      <c r="M69" s="5">
        <f ca="1" t="shared" si="6"/>
        <v>5</v>
      </c>
      <c r="N69" s="5">
        <f ca="1" t="shared" si="7"/>
        <v>1</v>
      </c>
      <c r="O69" s="9"/>
      <c r="P69" s="5" t="str">
        <f ca="1">IF(Q30&gt;36,37,"-")</f>
        <v>-</v>
      </c>
      <c r="Q69" s="5">
        <f ca="1" t="shared" si="8"/>
        <v>0</v>
      </c>
      <c r="R69" s="5">
        <f ca="1" t="shared" si="9"/>
        <v>0</v>
      </c>
      <c r="S69" s="5">
        <f ca="1" t="shared" si="10"/>
        <v>0</v>
      </c>
      <c r="T69" s="5">
        <f ca="1" t="shared" si="11"/>
        <v>0</v>
      </c>
      <c r="U69" s="5">
        <f ca="1" t="shared" si="1"/>
        <v>0</v>
      </c>
      <c r="V69" s="5">
        <f ca="1" t="shared" si="12"/>
        <v>0</v>
      </c>
      <c r="W69" s="5">
        <f ca="1" t="shared" si="13"/>
        <v>0</v>
      </c>
    </row>
    <row r="70" spans="7:23" ht="15.75" customHeight="1">
      <c r="G70" s="5">
        <f ca="1">IF(H30&gt;37,38,"-")</f>
        <v>38</v>
      </c>
      <c r="H70" s="5">
        <f ca="1" t="shared" si="2"/>
        <v>1</v>
      </c>
      <c r="I70" s="5">
        <f ca="1" t="shared" si="3"/>
        <v>5</v>
      </c>
      <c r="J70" s="5">
        <f ca="1" t="shared" si="4"/>
        <v>10</v>
      </c>
      <c r="K70" s="5">
        <f ca="1" t="shared" si="5"/>
        <v>25</v>
      </c>
      <c r="L70" s="5">
        <f ca="1" t="shared" si="0"/>
        <v>2</v>
      </c>
      <c r="M70" s="5">
        <f ca="1" t="shared" si="6"/>
        <v>4</v>
      </c>
      <c r="N70" s="5">
        <f ca="1" t="shared" si="7"/>
        <v>0</v>
      </c>
      <c r="O70" s="9"/>
      <c r="P70" s="5" t="str">
        <f ca="1">IF(Q30&gt;37,38,"-")</f>
        <v>-</v>
      </c>
      <c r="Q70" s="5">
        <f ca="1" t="shared" si="8"/>
        <v>0</v>
      </c>
      <c r="R70" s="5">
        <f ca="1" t="shared" si="9"/>
        <v>0</v>
      </c>
      <c r="S70" s="5">
        <f ca="1" t="shared" si="10"/>
        <v>0</v>
      </c>
      <c r="T70" s="5">
        <f ca="1" t="shared" si="11"/>
        <v>0</v>
      </c>
      <c r="U70" s="5">
        <f ca="1" t="shared" si="1"/>
        <v>0</v>
      </c>
      <c r="V70" s="5">
        <f ca="1" t="shared" si="12"/>
        <v>0</v>
      </c>
      <c r="W70" s="5">
        <f ca="1" t="shared" si="13"/>
        <v>0</v>
      </c>
    </row>
    <row r="71" spans="7:23" ht="15.75" customHeight="1">
      <c r="G71" s="5">
        <f ca="1">IF(H30&gt;38,39,"-")</f>
        <v>39</v>
      </c>
      <c r="H71" s="5">
        <f ca="1" t="shared" si="2"/>
        <v>1</v>
      </c>
      <c r="I71" s="5">
        <f ca="1" t="shared" si="3"/>
        <v>4</v>
      </c>
      <c r="J71" s="5">
        <f ca="1" t="shared" si="4"/>
        <v>8</v>
      </c>
      <c r="K71" s="5">
        <f ca="1" t="shared" si="5"/>
        <v>22</v>
      </c>
      <c r="L71" s="5">
        <f ca="1" t="shared" si="0"/>
        <v>1</v>
      </c>
      <c r="M71" s="5">
        <f ca="1" t="shared" si="6"/>
        <v>4</v>
      </c>
      <c r="N71" s="5">
        <f ca="1" t="shared" si="7"/>
        <v>0</v>
      </c>
      <c r="O71" s="9"/>
      <c r="P71" s="5" t="str">
        <f ca="1">IF(Q30&gt;38,39,"-")</f>
        <v>-</v>
      </c>
      <c r="Q71" s="5">
        <f ca="1" t="shared" si="8"/>
        <v>0</v>
      </c>
      <c r="R71" s="5">
        <f ca="1" t="shared" si="9"/>
        <v>0</v>
      </c>
      <c r="S71" s="5">
        <f ca="1" t="shared" si="10"/>
        <v>0</v>
      </c>
      <c r="T71" s="5">
        <f ca="1" t="shared" si="11"/>
        <v>0</v>
      </c>
      <c r="U71" s="5">
        <f ca="1" t="shared" si="1"/>
        <v>0</v>
      </c>
      <c r="V71" s="5">
        <f ca="1" t="shared" si="12"/>
        <v>0</v>
      </c>
      <c r="W71" s="5">
        <f ca="1" t="shared" si="13"/>
        <v>0</v>
      </c>
    </row>
    <row r="72" spans="7:23" ht="15.75" customHeight="1">
      <c r="G72" s="5">
        <f ca="1">IF(H30&gt;39,40,"-")</f>
        <v>40</v>
      </c>
      <c r="H72" s="5">
        <f ca="1" t="shared" si="2"/>
        <v>1</v>
      </c>
      <c r="I72" s="5">
        <f ca="1" t="shared" si="3"/>
        <v>8</v>
      </c>
      <c r="J72" s="5">
        <f ca="1" t="shared" si="4"/>
        <v>16</v>
      </c>
      <c r="K72" s="5">
        <f ca="1" t="shared" si="5"/>
        <v>26</v>
      </c>
      <c r="L72" s="5">
        <f ca="1" t="shared" si="0"/>
        <v>2</v>
      </c>
      <c r="M72" s="5">
        <f ca="1" t="shared" si="6"/>
        <v>6</v>
      </c>
      <c r="N72" s="5">
        <f ca="1" t="shared" si="7"/>
        <v>0</v>
      </c>
      <c r="O72" s="9"/>
      <c r="P72" s="5" t="str">
        <f ca="1">IF(Q30&gt;39,40,"-")</f>
        <v>-</v>
      </c>
      <c r="Q72" s="5">
        <f ca="1" t="shared" si="8"/>
        <v>0</v>
      </c>
      <c r="R72" s="5">
        <f ca="1" t="shared" si="9"/>
        <v>0</v>
      </c>
      <c r="S72" s="5">
        <f ca="1" t="shared" si="10"/>
        <v>0</v>
      </c>
      <c r="T72" s="5">
        <f ca="1" t="shared" si="11"/>
        <v>0</v>
      </c>
      <c r="U72" s="5">
        <f ca="1" t="shared" si="1"/>
        <v>0</v>
      </c>
      <c r="V72" s="5">
        <f ca="1" t="shared" si="12"/>
        <v>0</v>
      </c>
      <c r="W72" s="5">
        <f ca="1" t="shared" si="13"/>
        <v>0</v>
      </c>
    </row>
    <row r="73" spans="7:23" ht="15.75" customHeight="1">
      <c r="G73" s="5" t="str">
        <f ca="1">IF(H30&gt;40,41,"-")</f>
        <v>-</v>
      </c>
      <c r="H73" s="5">
        <f ca="1" t="shared" si="2"/>
        <v>0</v>
      </c>
      <c r="I73" s="5">
        <f ca="1" t="shared" si="3"/>
        <v>0</v>
      </c>
      <c r="J73" s="5">
        <f ca="1" t="shared" si="4"/>
        <v>0</v>
      </c>
      <c r="K73" s="5">
        <f ca="1" t="shared" si="5"/>
        <v>0</v>
      </c>
      <c r="L73" s="5">
        <f ca="1" t="shared" si="0"/>
        <v>0</v>
      </c>
      <c r="M73" s="5">
        <f ca="1" t="shared" si="6"/>
        <v>0</v>
      </c>
      <c r="N73" s="5">
        <f ca="1" t="shared" si="7"/>
        <v>0</v>
      </c>
      <c r="O73" s="9"/>
      <c r="P73" s="5" t="str">
        <f ca="1">IF(Q30&gt;40,41,"-")</f>
        <v>-</v>
      </c>
      <c r="Q73" s="5">
        <f ca="1" t="shared" si="8"/>
        <v>0</v>
      </c>
      <c r="R73" s="5">
        <f ca="1" t="shared" si="9"/>
        <v>0</v>
      </c>
      <c r="S73" s="5">
        <f ca="1" t="shared" si="10"/>
        <v>0</v>
      </c>
      <c r="T73" s="5">
        <f ca="1" t="shared" si="11"/>
        <v>0</v>
      </c>
      <c r="U73" s="5">
        <f ca="1" t="shared" si="1"/>
        <v>0</v>
      </c>
      <c r="V73" s="5">
        <f ca="1" t="shared" si="12"/>
        <v>0</v>
      </c>
      <c r="W73" s="5">
        <f ca="1" t="shared" si="13"/>
        <v>0</v>
      </c>
    </row>
    <row r="74" spans="7:23" ht="15.75" customHeight="1">
      <c r="G74" s="5" t="str">
        <f ca="1">IF(H30&gt;41,42,"-")</f>
        <v>-</v>
      </c>
      <c r="H74" s="5">
        <f ca="1" t="shared" si="2"/>
        <v>0</v>
      </c>
      <c r="I74" s="5">
        <f ca="1" t="shared" si="3"/>
        <v>0</v>
      </c>
      <c r="J74" s="5">
        <f ca="1" t="shared" si="4"/>
        <v>0</v>
      </c>
      <c r="K74" s="5">
        <f ca="1" t="shared" si="5"/>
        <v>0</v>
      </c>
      <c r="L74" s="5">
        <f ca="1" t="shared" si="0"/>
        <v>0</v>
      </c>
      <c r="M74" s="5">
        <f ca="1" t="shared" si="6"/>
        <v>0</v>
      </c>
      <c r="N74" s="5">
        <f ca="1" t="shared" si="7"/>
        <v>0</v>
      </c>
      <c r="O74" s="9"/>
      <c r="P74" s="5" t="str">
        <f ca="1">IF(Q30&gt;41,42,"-")</f>
        <v>-</v>
      </c>
      <c r="Q74" s="5">
        <f ca="1" t="shared" si="8"/>
        <v>0</v>
      </c>
      <c r="R74" s="5">
        <f ca="1" t="shared" si="9"/>
        <v>0</v>
      </c>
      <c r="S74" s="5">
        <f ca="1" t="shared" si="10"/>
        <v>0</v>
      </c>
      <c r="T74" s="5">
        <f ca="1" t="shared" si="11"/>
        <v>0</v>
      </c>
      <c r="U74" s="5">
        <f ca="1" t="shared" si="1"/>
        <v>0</v>
      </c>
      <c r="V74" s="5">
        <f ca="1" t="shared" si="12"/>
        <v>0</v>
      </c>
      <c r="W74" s="5">
        <f ca="1" t="shared" si="13"/>
        <v>0</v>
      </c>
    </row>
    <row r="75" spans="7:23" ht="15.75" customHeight="1">
      <c r="G75" s="5" t="str">
        <f ca="1">IF(H30&gt;42,43,"-")</f>
        <v>-</v>
      </c>
      <c r="H75" s="5">
        <f ca="1" t="shared" si="2"/>
        <v>0</v>
      </c>
      <c r="I75" s="5">
        <f ca="1" t="shared" si="3"/>
        <v>0</v>
      </c>
      <c r="J75" s="5">
        <f ca="1" t="shared" si="4"/>
        <v>0</v>
      </c>
      <c r="K75" s="5">
        <f ca="1" t="shared" si="5"/>
        <v>0</v>
      </c>
      <c r="L75" s="5">
        <f ca="1" t="shared" si="0"/>
        <v>0</v>
      </c>
      <c r="M75" s="5">
        <f ca="1" t="shared" si="6"/>
        <v>0</v>
      </c>
      <c r="N75" s="5">
        <f ca="1" t="shared" si="7"/>
        <v>0</v>
      </c>
      <c r="O75" s="9"/>
      <c r="P75" s="5" t="str">
        <f ca="1">IF(Q30&gt;42,43,"-")</f>
        <v>-</v>
      </c>
      <c r="Q75" s="5">
        <f ca="1" t="shared" si="8"/>
        <v>0</v>
      </c>
      <c r="R75" s="5">
        <f ca="1" t="shared" si="9"/>
        <v>0</v>
      </c>
      <c r="S75" s="5">
        <f ca="1" t="shared" si="10"/>
        <v>0</v>
      </c>
      <c r="T75" s="5">
        <f ca="1" t="shared" si="11"/>
        <v>0</v>
      </c>
      <c r="U75" s="5">
        <f ca="1" t="shared" si="1"/>
        <v>0</v>
      </c>
      <c r="V75" s="5">
        <f ca="1" t="shared" si="12"/>
        <v>0</v>
      </c>
      <c r="W75" s="5">
        <f ca="1" t="shared" si="13"/>
        <v>0</v>
      </c>
    </row>
    <row r="76" spans="7:23" ht="15.75" customHeight="1">
      <c r="G76" s="5" t="str">
        <f ca="1">IF(H30&gt;43,44,"-")</f>
        <v>-</v>
      </c>
      <c r="H76" s="5">
        <f ca="1" t="shared" si="2"/>
        <v>0</v>
      </c>
      <c r="I76" s="5">
        <f ca="1" t="shared" si="3"/>
        <v>0</v>
      </c>
      <c r="J76" s="5">
        <f ca="1" t="shared" si="4"/>
        <v>0</v>
      </c>
      <c r="K76" s="5">
        <f ca="1" t="shared" si="5"/>
        <v>0</v>
      </c>
      <c r="L76" s="5">
        <f ca="1" t="shared" si="0"/>
        <v>0</v>
      </c>
      <c r="M76" s="5">
        <f ca="1" t="shared" si="6"/>
        <v>0</v>
      </c>
      <c r="N76" s="5">
        <f ca="1" t="shared" si="7"/>
        <v>0</v>
      </c>
      <c r="O76" s="9"/>
      <c r="P76" s="5" t="str">
        <f ca="1">IF(Q30&gt;43,44,"-")</f>
        <v>-</v>
      </c>
      <c r="Q76" s="5">
        <f ca="1" t="shared" si="8"/>
        <v>0</v>
      </c>
      <c r="R76" s="5">
        <f ca="1" t="shared" si="9"/>
        <v>0</v>
      </c>
      <c r="S76" s="5">
        <f ca="1" t="shared" si="10"/>
        <v>0</v>
      </c>
      <c r="T76" s="5">
        <f ca="1" t="shared" si="11"/>
        <v>0</v>
      </c>
      <c r="U76" s="5">
        <f ca="1" t="shared" si="1"/>
        <v>0</v>
      </c>
      <c r="V76" s="5">
        <f ca="1" t="shared" si="12"/>
        <v>0</v>
      </c>
      <c r="W76" s="5">
        <f ca="1" t="shared" si="13"/>
        <v>0</v>
      </c>
    </row>
    <row r="77" spans="7:23" ht="15.75" customHeight="1">
      <c r="G77" s="5" t="str">
        <f ca="1">IF(H30&gt;44,45,"-")</f>
        <v>-</v>
      </c>
      <c r="H77" s="5">
        <f ca="1" t="shared" si="2"/>
        <v>0</v>
      </c>
      <c r="I77" s="5">
        <f ca="1" t="shared" si="3"/>
        <v>0</v>
      </c>
      <c r="J77" s="5">
        <f ca="1" t="shared" si="4"/>
        <v>0</v>
      </c>
      <c r="K77" s="5">
        <f ca="1" t="shared" si="5"/>
        <v>0</v>
      </c>
      <c r="L77" s="5">
        <f ca="1" t="shared" si="0"/>
        <v>0</v>
      </c>
      <c r="M77" s="5">
        <f ca="1" t="shared" si="6"/>
        <v>0</v>
      </c>
      <c r="N77" s="5">
        <f ca="1" t="shared" si="7"/>
        <v>0</v>
      </c>
      <c r="O77" s="9"/>
      <c r="P77" s="5" t="str">
        <f ca="1">IF(Q30&gt;44,45,"-")</f>
        <v>-</v>
      </c>
      <c r="Q77" s="5">
        <f ca="1" t="shared" si="8"/>
        <v>0</v>
      </c>
      <c r="R77" s="5">
        <f ca="1" t="shared" si="9"/>
        <v>0</v>
      </c>
      <c r="S77" s="5">
        <f ca="1" t="shared" si="10"/>
        <v>0</v>
      </c>
      <c r="T77" s="5">
        <f ca="1" t="shared" si="11"/>
        <v>0</v>
      </c>
      <c r="U77" s="5">
        <f ca="1" t="shared" si="1"/>
        <v>0</v>
      </c>
      <c r="V77" s="5">
        <f ca="1" t="shared" si="12"/>
        <v>0</v>
      </c>
      <c r="W77" s="5">
        <f ca="1" t="shared" si="13"/>
        <v>0</v>
      </c>
    </row>
    <row r="78" spans="7:23" ht="15.75" customHeight="1">
      <c r="G78" s="5" t="str">
        <f ca="1">IF(H30&gt;45,46,"-")</f>
        <v>-</v>
      </c>
      <c r="H78" s="5">
        <f ca="1" t="shared" si="2"/>
        <v>0</v>
      </c>
      <c r="I78" s="5">
        <f ca="1" t="shared" si="3"/>
        <v>0</v>
      </c>
      <c r="J78" s="5">
        <f ca="1" t="shared" si="4"/>
        <v>0</v>
      </c>
      <c r="K78" s="5">
        <f ca="1" t="shared" si="5"/>
        <v>0</v>
      </c>
      <c r="L78" s="5">
        <f ca="1" t="shared" si="0"/>
        <v>0</v>
      </c>
      <c r="M78" s="5">
        <f ca="1" t="shared" si="6"/>
        <v>0</v>
      </c>
      <c r="N78" s="5">
        <f ca="1" t="shared" si="7"/>
        <v>0</v>
      </c>
      <c r="O78" s="9"/>
      <c r="P78" s="5" t="str">
        <f ca="1">IF(Q30&gt;45,46,"-")</f>
        <v>-</v>
      </c>
      <c r="Q78" s="5">
        <f ca="1" t="shared" si="8"/>
        <v>0</v>
      </c>
      <c r="R78" s="5">
        <f ca="1" t="shared" si="9"/>
        <v>0</v>
      </c>
      <c r="S78" s="5">
        <f ca="1" t="shared" si="10"/>
        <v>0</v>
      </c>
      <c r="T78" s="5">
        <f ca="1" t="shared" si="11"/>
        <v>0</v>
      </c>
      <c r="U78" s="5">
        <f ca="1" t="shared" si="1"/>
        <v>0</v>
      </c>
      <c r="V78" s="5">
        <f ca="1" t="shared" si="12"/>
        <v>0</v>
      </c>
      <c r="W78" s="5">
        <f ca="1" t="shared" si="13"/>
        <v>0</v>
      </c>
    </row>
    <row r="79" spans="7:23" ht="15.75" customHeight="1">
      <c r="G79" s="5" t="str">
        <f ca="1">IF(H30&gt;46,47,"-")</f>
        <v>-</v>
      </c>
      <c r="H79" s="5">
        <f ca="1" t="shared" si="2"/>
        <v>0</v>
      </c>
      <c r="I79" s="5">
        <f ca="1" t="shared" si="3"/>
        <v>0</v>
      </c>
      <c r="J79" s="5">
        <f ca="1" t="shared" si="4"/>
        <v>0</v>
      </c>
      <c r="K79" s="5">
        <f ca="1" t="shared" si="5"/>
        <v>0</v>
      </c>
      <c r="L79" s="5">
        <f ca="1" t="shared" si="0"/>
        <v>0</v>
      </c>
      <c r="M79" s="5">
        <f ca="1" t="shared" si="6"/>
        <v>0</v>
      </c>
      <c r="N79" s="5">
        <f ca="1" t="shared" si="7"/>
        <v>0</v>
      </c>
      <c r="O79" s="9"/>
      <c r="P79" s="5" t="str">
        <f ca="1">IF(Q30&gt;46,47,"-")</f>
        <v>-</v>
      </c>
      <c r="Q79" s="5">
        <f ca="1" t="shared" si="8"/>
        <v>0</v>
      </c>
      <c r="R79" s="5">
        <f ca="1" t="shared" si="9"/>
        <v>0</v>
      </c>
      <c r="S79" s="5">
        <f ca="1" t="shared" si="10"/>
        <v>0</v>
      </c>
      <c r="T79" s="5">
        <f ca="1" t="shared" si="11"/>
        <v>0</v>
      </c>
      <c r="U79" s="5">
        <f ca="1" t="shared" si="1"/>
        <v>0</v>
      </c>
      <c r="V79" s="5">
        <f ca="1" t="shared" si="12"/>
        <v>0</v>
      </c>
      <c r="W79" s="5">
        <f ca="1" t="shared" si="13"/>
        <v>0</v>
      </c>
    </row>
    <row r="80" spans="7:23" ht="15.75" customHeight="1">
      <c r="G80" s="5" t="str">
        <f ca="1">IF(H30&gt;47,48,"-")</f>
        <v>-</v>
      </c>
      <c r="H80" s="5">
        <f ca="1" t="shared" si="2"/>
        <v>0</v>
      </c>
      <c r="I80" s="5">
        <f ca="1" t="shared" si="3"/>
        <v>0</v>
      </c>
      <c r="J80" s="5">
        <f ca="1" t="shared" si="4"/>
        <v>0</v>
      </c>
      <c r="K80" s="5">
        <f ca="1" t="shared" si="5"/>
        <v>0</v>
      </c>
      <c r="L80" s="5">
        <f ca="1" t="shared" si="0"/>
        <v>0</v>
      </c>
      <c r="M80" s="5">
        <f ca="1" t="shared" si="6"/>
        <v>0</v>
      </c>
      <c r="N80" s="5">
        <f ca="1" t="shared" si="7"/>
        <v>0</v>
      </c>
      <c r="O80" s="9"/>
      <c r="P80" s="5" t="str">
        <f ca="1">IF(Q30&gt;47,48,"-")</f>
        <v>-</v>
      </c>
      <c r="Q80" s="5">
        <f ca="1" t="shared" si="8"/>
        <v>0</v>
      </c>
      <c r="R80" s="5">
        <f ca="1" t="shared" si="9"/>
        <v>0</v>
      </c>
      <c r="S80" s="5">
        <f ca="1" t="shared" si="10"/>
        <v>0</v>
      </c>
      <c r="T80" s="5">
        <f ca="1" t="shared" si="11"/>
        <v>0</v>
      </c>
      <c r="U80" s="5">
        <f ca="1" t="shared" si="1"/>
        <v>0</v>
      </c>
      <c r="V80" s="5">
        <f ca="1" t="shared" si="12"/>
        <v>0</v>
      </c>
      <c r="W80" s="5">
        <f ca="1" t="shared" si="13"/>
        <v>0</v>
      </c>
    </row>
    <row r="81" spans="7:23" ht="15.75" customHeight="1">
      <c r="G81" s="5" t="str">
        <f ca="1">IF(H30&gt;48,49,"-")</f>
        <v>-</v>
      </c>
      <c r="H81" s="5">
        <f ca="1" t="shared" si="2"/>
        <v>0</v>
      </c>
      <c r="I81" s="5">
        <f ca="1" t="shared" si="3"/>
        <v>0</v>
      </c>
      <c r="J81" s="5">
        <f ca="1" t="shared" si="4"/>
        <v>0</v>
      </c>
      <c r="K81" s="5">
        <f ca="1" t="shared" si="5"/>
        <v>0</v>
      </c>
      <c r="L81" s="5">
        <f ca="1" t="shared" si="0"/>
        <v>0</v>
      </c>
      <c r="M81" s="5">
        <f ca="1" t="shared" si="6"/>
        <v>0</v>
      </c>
      <c r="N81" s="5">
        <f ca="1" t="shared" si="7"/>
        <v>0</v>
      </c>
      <c r="O81" s="9"/>
      <c r="P81" s="5" t="str">
        <f ca="1">IF(Q30&gt;48,49,"-")</f>
        <v>-</v>
      </c>
      <c r="Q81" s="5">
        <f ca="1" t="shared" si="8"/>
        <v>0</v>
      </c>
      <c r="R81" s="5">
        <f ca="1" t="shared" si="9"/>
        <v>0</v>
      </c>
      <c r="S81" s="5">
        <f ca="1" t="shared" si="10"/>
        <v>0</v>
      </c>
      <c r="T81" s="5">
        <f ca="1" t="shared" si="11"/>
        <v>0</v>
      </c>
      <c r="U81" s="5">
        <f ca="1" t="shared" si="1"/>
        <v>0</v>
      </c>
      <c r="V81" s="5">
        <f ca="1" t="shared" si="12"/>
        <v>0</v>
      </c>
      <c r="W81" s="5">
        <f ca="1" t="shared" si="13"/>
        <v>0</v>
      </c>
    </row>
    <row r="82" spans="7:23" ht="15.75" customHeight="1">
      <c r="G82" s="5" t="str">
        <f ca="1">IF(H30&gt;49,50,"-")</f>
        <v>-</v>
      </c>
      <c r="H82" s="5">
        <f ca="1" t="shared" si="2"/>
        <v>0</v>
      </c>
      <c r="I82" s="5">
        <f ca="1" t="shared" si="3"/>
        <v>0</v>
      </c>
      <c r="J82" s="5">
        <f ca="1" t="shared" si="4"/>
        <v>0</v>
      </c>
      <c r="K82" s="5">
        <f ca="1" t="shared" si="5"/>
        <v>0</v>
      </c>
      <c r="L82" s="5">
        <f ca="1" t="shared" si="0"/>
        <v>0</v>
      </c>
      <c r="M82" s="5">
        <f ca="1" t="shared" si="6"/>
        <v>0</v>
      </c>
      <c r="N82" s="5">
        <f ca="1" t="shared" si="7"/>
        <v>0</v>
      </c>
      <c r="O82" s="9"/>
      <c r="P82" s="5" t="str">
        <f ca="1">IF(Q30&gt;49,50,"-")</f>
        <v>-</v>
      </c>
      <c r="Q82" s="5">
        <f ca="1" t="shared" si="8"/>
        <v>0</v>
      </c>
      <c r="R82" s="5">
        <f ca="1" t="shared" si="9"/>
        <v>0</v>
      </c>
      <c r="S82" s="5">
        <f ca="1" t="shared" si="10"/>
        <v>0</v>
      </c>
      <c r="T82" s="5">
        <f ca="1" t="shared" si="11"/>
        <v>0</v>
      </c>
      <c r="U82" s="5">
        <f ca="1" t="shared" si="1"/>
        <v>0</v>
      </c>
      <c r="V82" s="5">
        <f ca="1" t="shared" si="12"/>
        <v>0</v>
      </c>
      <c r="W82" s="5">
        <f ca="1" t="shared" si="13"/>
        <v>0</v>
      </c>
    </row>
    <row r="83" spans="7:23" ht="15.75" customHeight="1">
      <c r="G83" s="5" t="str">
        <f ca="1">IF(H30&gt;50,51,"-")</f>
        <v>-</v>
      </c>
      <c r="H83" s="5">
        <f ca="1" t="shared" si="2"/>
        <v>0</v>
      </c>
      <c r="I83" s="5">
        <f ca="1" t="shared" si="3"/>
        <v>0</v>
      </c>
      <c r="J83" s="5">
        <f ca="1" t="shared" si="4"/>
        <v>0</v>
      </c>
      <c r="K83" s="5">
        <f ca="1" t="shared" si="5"/>
        <v>0</v>
      </c>
      <c r="L83" s="5">
        <f ca="1" t="shared" si="0"/>
        <v>0</v>
      </c>
      <c r="M83" s="5">
        <f ca="1" t="shared" si="6"/>
        <v>0</v>
      </c>
      <c r="N83" s="5">
        <f ca="1" t="shared" si="7"/>
        <v>0</v>
      </c>
      <c r="O83" s="9"/>
      <c r="P83" s="5" t="str">
        <f ca="1">IF(Q30&gt;50,51,"-")</f>
        <v>-</v>
      </c>
      <c r="Q83" s="5">
        <f ca="1" t="shared" si="8"/>
        <v>0</v>
      </c>
      <c r="R83" s="5">
        <f ca="1" t="shared" si="9"/>
        <v>0</v>
      </c>
      <c r="S83" s="5">
        <f ca="1" t="shared" si="10"/>
        <v>0</v>
      </c>
      <c r="T83" s="5">
        <f ca="1" t="shared" si="11"/>
        <v>0</v>
      </c>
      <c r="U83" s="5">
        <f ca="1" t="shared" si="1"/>
        <v>0</v>
      </c>
      <c r="V83" s="5">
        <f ca="1" t="shared" si="12"/>
        <v>0</v>
      </c>
      <c r="W83" s="5">
        <f ca="1" t="shared" si="13"/>
        <v>0</v>
      </c>
    </row>
    <row r="84" spans="7:23" ht="15.75" customHeight="1">
      <c r="G84" s="5" t="str">
        <f ca="1">IF(H30&gt;51,52,"-")</f>
        <v>-</v>
      </c>
      <c r="H84" s="5">
        <f ca="1" t="shared" si="2"/>
        <v>0</v>
      </c>
      <c r="I84" s="5">
        <f ca="1" t="shared" si="3"/>
        <v>0</v>
      </c>
      <c r="J84" s="5">
        <f ca="1" t="shared" si="4"/>
        <v>0</v>
      </c>
      <c r="K84" s="5">
        <f ca="1" t="shared" si="5"/>
        <v>0</v>
      </c>
      <c r="L84" s="5">
        <f ca="1" t="shared" si="0"/>
        <v>0</v>
      </c>
      <c r="M84" s="5">
        <f ca="1" t="shared" si="6"/>
        <v>0</v>
      </c>
      <c r="N84" s="5">
        <f ca="1" t="shared" si="7"/>
        <v>0</v>
      </c>
      <c r="O84" s="9"/>
      <c r="P84" s="5" t="str">
        <f ca="1">IF(Q30&gt;51,52,"-")</f>
        <v>-</v>
      </c>
      <c r="Q84" s="5">
        <f ca="1" t="shared" si="8"/>
        <v>0</v>
      </c>
      <c r="R84" s="5">
        <f ca="1" t="shared" si="9"/>
        <v>0</v>
      </c>
      <c r="S84" s="5">
        <f ca="1" t="shared" si="10"/>
        <v>0</v>
      </c>
      <c r="T84" s="5">
        <f ca="1" t="shared" si="11"/>
        <v>0</v>
      </c>
      <c r="U84" s="5">
        <f ca="1" t="shared" si="1"/>
        <v>0</v>
      </c>
      <c r="V84" s="5">
        <f ca="1" t="shared" si="12"/>
        <v>0</v>
      </c>
      <c r="W84" s="5">
        <f ca="1" t="shared" si="13"/>
        <v>0</v>
      </c>
    </row>
    <row r="85" spans="7:23" ht="15.75" customHeight="1">
      <c r="G85" s="5" t="str">
        <f ca="1">IF(H30&gt;52,53,"-")</f>
        <v>-</v>
      </c>
      <c r="H85" s="5">
        <f ca="1" t="shared" si="2"/>
        <v>0</v>
      </c>
      <c r="I85" s="5">
        <f ca="1" t="shared" si="3"/>
        <v>0</v>
      </c>
      <c r="J85" s="5">
        <f ca="1" t="shared" si="4"/>
        <v>0</v>
      </c>
      <c r="K85" s="5">
        <f ca="1" t="shared" si="5"/>
        <v>0</v>
      </c>
      <c r="L85" s="5">
        <f ca="1" t="shared" si="0"/>
        <v>0</v>
      </c>
      <c r="M85" s="5">
        <f ca="1" t="shared" si="6"/>
        <v>0</v>
      </c>
      <c r="N85" s="5">
        <f ca="1" t="shared" si="7"/>
        <v>0</v>
      </c>
      <c r="O85" s="9"/>
      <c r="P85" s="5" t="str">
        <f ca="1">IF(Q30&gt;52,53,"-")</f>
        <v>-</v>
      </c>
      <c r="Q85" s="5">
        <f ca="1" t="shared" si="8"/>
        <v>0</v>
      </c>
      <c r="R85" s="5">
        <f ca="1" t="shared" si="9"/>
        <v>0</v>
      </c>
      <c r="S85" s="5">
        <f ca="1" t="shared" si="10"/>
        <v>0</v>
      </c>
      <c r="T85" s="5">
        <f ca="1" t="shared" si="11"/>
        <v>0</v>
      </c>
      <c r="U85" s="5">
        <f ca="1" t="shared" si="1"/>
        <v>0</v>
      </c>
      <c r="V85" s="5">
        <f ca="1" t="shared" si="12"/>
        <v>0</v>
      </c>
      <c r="W85" s="5">
        <f ca="1" t="shared" si="13"/>
        <v>0</v>
      </c>
    </row>
    <row r="86" spans="7:23" ht="15.75" customHeight="1">
      <c r="G86" s="5" t="str">
        <f ca="1">IF(H30&gt;53,54,"-")</f>
        <v>-</v>
      </c>
      <c r="H86" s="5">
        <f ca="1" t="shared" si="2"/>
        <v>0</v>
      </c>
      <c r="I86" s="5">
        <f ca="1" t="shared" si="3"/>
        <v>0</v>
      </c>
      <c r="J86" s="5">
        <f ca="1" t="shared" si="4"/>
        <v>0</v>
      </c>
      <c r="K86" s="5">
        <f ca="1" t="shared" si="5"/>
        <v>0</v>
      </c>
      <c r="L86" s="5">
        <f ca="1" t="shared" si="0"/>
        <v>0</v>
      </c>
      <c r="M86" s="5">
        <f ca="1" t="shared" si="6"/>
        <v>0</v>
      </c>
      <c r="N86" s="5">
        <f ca="1" t="shared" si="7"/>
        <v>0</v>
      </c>
      <c r="O86" s="9"/>
      <c r="P86" s="5" t="str">
        <f ca="1">IF(Q30&gt;53,54,"-")</f>
        <v>-</v>
      </c>
      <c r="Q86" s="5">
        <f ca="1" t="shared" si="8"/>
        <v>0</v>
      </c>
      <c r="R86" s="5">
        <f ca="1" t="shared" si="9"/>
        <v>0</v>
      </c>
      <c r="S86" s="5">
        <f ca="1" t="shared" si="10"/>
        <v>0</v>
      </c>
      <c r="T86" s="5">
        <f ca="1" t="shared" si="11"/>
        <v>0</v>
      </c>
      <c r="U86" s="5">
        <f ca="1" t="shared" si="1"/>
        <v>0</v>
      </c>
      <c r="V86" s="5">
        <f ca="1" t="shared" si="12"/>
        <v>0</v>
      </c>
      <c r="W86" s="5">
        <f ca="1" t="shared" si="13"/>
        <v>0</v>
      </c>
    </row>
    <row r="87" spans="7:23" ht="15.75" customHeight="1">
      <c r="G87" s="5" t="str">
        <f ca="1">IF(H30&gt;54,55,"-")</f>
        <v>-</v>
      </c>
      <c r="H87" s="5">
        <f ca="1" t="shared" si="2"/>
        <v>0</v>
      </c>
      <c r="I87" s="5">
        <f ca="1" t="shared" si="3"/>
        <v>0</v>
      </c>
      <c r="J87" s="5">
        <f ca="1" t="shared" si="4"/>
        <v>0</v>
      </c>
      <c r="K87" s="5">
        <f ca="1" t="shared" si="5"/>
        <v>0</v>
      </c>
      <c r="L87" s="5">
        <f ca="1" t="shared" si="0"/>
        <v>0</v>
      </c>
      <c r="M87" s="5">
        <f ca="1" t="shared" si="6"/>
        <v>0</v>
      </c>
      <c r="N87" s="5">
        <f ca="1" t="shared" si="7"/>
        <v>0</v>
      </c>
      <c r="O87" s="9"/>
      <c r="P87" s="5" t="str">
        <f ca="1">IF(Q30&gt;54,55,"-")</f>
        <v>-</v>
      </c>
      <c r="Q87" s="5">
        <f ca="1" t="shared" si="8"/>
        <v>0</v>
      </c>
      <c r="R87" s="5">
        <f ca="1" t="shared" si="9"/>
        <v>0</v>
      </c>
      <c r="S87" s="5">
        <f ca="1" t="shared" si="10"/>
        <v>0</v>
      </c>
      <c r="T87" s="5">
        <f ca="1" t="shared" si="11"/>
        <v>0</v>
      </c>
      <c r="U87" s="5">
        <f ca="1" t="shared" si="1"/>
        <v>0</v>
      </c>
      <c r="V87" s="5">
        <f ca="1" t="shared" si="12"/>
        <v>0</v>
      </c>
      <c r="W87" s="5">
        <f ca="1" t="shared" si="13"/>
        <v>0</v>
      </c>
    </row>
    <row r="88" spans="7:23" ht="15.75" customHeight="1">
      <c r="G88" s="5" t="str">
        <f ca="1">IF(H30&gt;55,56,"-")</f>
        <v>-</v>
      </c>
      <c r="H88" s="5">
        <f ca="1" t="shared" si="2"/>
        <v>0</v>
      </c>
      <c r="I88" s="5">
        <f ca="1" t="shared" si="3"/>
        <v>0</v>
      </c>
      <c r="J88" s="5">
        <f ca="1" t="shared" si="4"/>
        <v>0</v>
      </c>
      <c r="K88" s="5">
        <f ca="1" t="shared" si="5"/>
        <v>0</v>
      </c>
      <c r="L88" s="5">
        <f ca="1" t="shared" si="0"/>
        <v>0</v>
      </c>
      <c r="M88" s="5">
        <f ca="1" t="shared" si="6"/>
        <v>0</v>
      </c>
      <c r="N88" s="5">
        <f ca="1" t="shared" si="7"/>
        <v>0</v>
      </c>
      <c r="O88" s="9"/>
      <c r="P88" s="5" t="str">
        <f ca="1">IF(Q30&gt;55,56,"-")</f>
        <v>-</v>
      </c>
      <c r="Q88" s="5">
        <f ca="1" t="shared" si="8"/>
        <v>0</v>
      </c>
      <c r="R88" s="5">
        <f ca="1" t="shared" si="9"/>
        <v>0</v>
      </c>
      <c r="S88" s="5">
        <f ca="1" t="shared" si="10"/>
        <v>0</v>
      </c>
      <c r="T88" s="5">
        <f ca="1" t="shared" si="11"/>
        <v>0</v>
      </c>
      <c r="U88" s="5">
        <f ca="1" t="shared" si="1"/>
        <v>0</v>
      </c>
      <c r="V88" s="5">
        <f ca="1" t="shared" si="12"/>
        <v>0</v>
      </c>
      <c r="W88" s="5">
        <f ca="1" t="shared" si="13"/>
        <v>0</v>
      </c>
    </row>
    <row r="89" spans="7:23" ht="15.75" customHeight="1">
      <c r="G89" s="5" t="str">
        <f ca="1">IF(H30&gt;56,57,"-")</f>
        <v>-</v>
      </c>
      <c r="H89" s="5">
        <f ca="1" t="shared" si="2"/>
        <v>0</v>
      </c>
      <c r="I89" s="5">
        <f ca="1" t="shared" si="3"/>
        <v>0</v>
      </c>
      <c r="J89" s="5">
        <f ca="1" t="shared" si="4"/>
        <v>0</v>
      </c>
      <c r="K89" s="5">
        <f ca="1" t="shared" si="5"/>
        <v>0</v>
      </c>
      <c r="L89" s="5">
        <f ca="1" t="shared" si="0"/>
        <v>0</v>
      </c>
      <c r="M89" s="5">
        <f ca="1" t="shared" si="6"/>
        <v>0</v>
      </c>
      <c r="N89" s="5">
        <f ca="1" t="shared" si="7"/>
        <v>0</v>
      </c>
      <c r="O89" s="9"/>
      <c r="P89" s="5" t="str">
        <f ca="1">IF(Q30&gt;56,57,"-")</f>
        <v>-</v>
      </c>
      <c r="Q89" s="5">
        <f ca="1" t="shared" si="8"/>
        <v>0</v>
      </c>
      <c r="R89" s="5">
        <f ca="1" t="shared" si="9"/>
        <v>0</v>
      </c>
      <c r="S89" s="5">
        <f ca="1" t="shared" si="10"/>
        <v>0</v>
      </c>
      <c r="T89" s="5">
        <f ca="1" t="shared" si="11"/>
        <v>0</v>
      </c>
      <c r="U89" s="5">
        <f ca="1" t="shared" si="1"/>
        <v>0</v>
      </c>
      <c r="V89" s="5">
        <f ca="1" t="shared" si="12"/>
        <v>0</v>
      </c>
      <c r="W89" s="5">
        <f ca="1" t="shared" si="13"/>
        <v>0</v>
      </c>
    </row>
    <row r="90" spans="7:23" ht="15.75" customHeight="1">
      <c r="G90" s="5" t="str">
        <f ca="1">IF(H30&gt;57,58,"-")</f>
        <v>-</v>
      </c>
      <c r="H90" s="5">
        <f ca="1" t="shared" si="2"/>
        <v>0</v>
      </c>
      <c r="I90" s="5">
        <f ca="1" t="shared" si="3"/>
        <v>0</v>
      </c>
      <c r="J90" s="5">
        <f ca="1" t="shared" si="4"/>
        <v>0</v>
      </c>
      <c r="K90" s="5">
        <f ca="1" t="shared" si="5"/>
        <v>0</v>
      </c>
      <c r="L90" s="5">
        <f ca="1" t="shared" si="0"/>
        <v>0</v>
      </c>
      <c r="M90" s="5">
        <f ca="1" t="shared" si="6"/>
        <v>0</v>
      </c>
      <c r="N90" s="5">
        <f ca="1" t="shared" si="7"/>
        <v>0</v>
      </c>
      <c r="O90" s="9"/>
      <c r="P90" s="5" t="str">
        <f ca="1">IF(Q30&gt;57,58,"-")</f>
        <v>-</v>
      </c>
      <c r="Q90" s="5">
        <f ca="1" t="shared" si="8"/>
        <v>0</v>
      </c>
      <c r="R90" s="5">
        <f ca="1" t="shared" si="9"/>
        <v>0</v>
      </c>
      <c r="S90" s="5">
        <f ca="1" t="shared" si="10"/>
        <v>0</v>
      </c>
      <c r="T90" s="5">
        <f ca="1" t="shared" si="11"/>
        <v>0</v>
      </c>
      <c r="U90" s="5">
        <f ca="1" t="shared" si="1"/>
        <v>0</v>
      </c>
      <c r="V90" s="5">
        <f ca="1" t="shared" si="12"/>
        <v>0</v>
      </c>
      <c r="W90" s="5">
        <f ca="1" t="shared" si="13"/>
        <v>0</v>
      </c>
    </row>
    <row r="91" spans="7:23" ht="15.75" customHeight="1">
      <c r="G91" s="5" t="str">
        <f ca="1">IF(H30&gt;58,59,"-")</f>
        <v>-</v>
      </c>
      <c r="H91" s="5">
        <f ca="1" t="shared" si="2"/>
        <v>0</v>
      </c>
      <c r="I91" s="5">
        <f ca="1" t="shared" si="3"/>
        <v>0</v>
      </c>
      <c r="J91" s="5">
        <f ca="1" t="shared" si="4"/>
        <v>0</v>
      </c>
      <c r="K91" s="5">
        <f ca="1" t="shared" si="5"/>
        <v>0</v>
      </c>
      <c r="L91" s="5">
        <f ca="1" t="shared" si="0"/>
        <v>0</v>
      </c>
      <c r="M91" s="5">
        <f ca="1" t="shared" si="6"/>
        <v>0</v>
      </c>
      <c r="N91" s="5">
        <f ca="1" t="shared" si="7"/>
        <v>0</v>
      </c>
      <c r="O91" s="9"/>
      <c r="P91" s="5" t="str">
        <f ca="1">IF(Q30&gt;58,59,"-")</f>
        <v>-</v>
      </c>
      <c r="Q91" s="5">
        <f ca="1" t="shared" si="8"/>
        <v>0</v>
      </c>
      <c r="R91" s="5">
        <f ca="1" t="shared" si="9"/>
        <v>0</v>
      </c>
      <c r="S91" s="5">
        <f ca="1" t="shared" si="10"/>
        <v>0</v>
      </c>
      <c r="T91" s="5">
        <f ca="1" t="shared" si="11"/>
        <v>0</v>
      </c>
      <c r="U91" s="5">
        <f ca="1" t="shared" si="1"/>
        <v>0</v>
      </c>
      <c r="V91" s="5">
        <f ca="1" t="shared" si="12"/>
        <v>0</v>
      </c>
      <c r="W91" s="5">
        <f ca="1" t="shared" si="13"/>
        <v>0</v>
      </c>
    </row>
    <row r="92" spans="7:23" ht="15.75" customHeight="1">
      <c r="G92" s="5" t="str">
        <f ca="1">IF(H30&gt;59,60,"-")</f>
        <v>-</v>
      </c>
      <c r="H92" s="5">
        <f ca="1" t="shared" si="2"/>
        <v>0</v>
      </c>
      <c r="I92" s="5">
        <f ca="1" t="shared" si="3"/>
        <v>0</v>
      </c>
      <c r="J92" s="5">
        <f ca="1" t="shared" si="4"/>
        <v>0</v>
      </c>
      <c r="K92" s="5">
        <f ca="1" t="shared" si="5"/>
        <v>0</v>
      </c>
      <c r="L92" s="5">
        <f ca="1" t="shared" si="0"/>
        <v>0</v>
      </c>
      <c r="M92" s="5">
        <f ca="1" t="shared" si="6"/>
        <v>0</v>
      </c>
      <c r="N92" s="5">
        <f ca="1" t="shared" si="7"/>
        <v>0</v>
      </c>
      <c r="O92" s="9"/>
      <c r="P92" s="5" t="str">
        <f ca="1">IF(Q30&gt;59,60,"-")</f>
        <v>-</v>
      </c>
      <c r="Q92" s="5">
        <f ca="1" t="shared" si="8"/>
        <v>0</v>
      </c>
      <c r="R92" s="5">
        <f ca="1" t="shared" si="9"/>
        <v>0</v>
      </c>
      <c r="S92" s="5">
        <f ca="1" t="shared" si="10"/>
        <v>0</v>
      </c>
      <c r="T92" s="5">
        <f ca="1" t="shared" si="11"/>
        <v>0</v>
      </c>
      <c r="U92" s="5">
        <f ca="1" t="shared" si="1"/>
        <v>0</v>
      </c>
      <c r="V92" s="5">
        <f ca="1" t="shared" si="12"/>
        <v>0</v>
      </c>
      <c r="W92" s="5">
        <f ca="1" t="shared" si="13"/>
        <v>0</v>
      </c>
    </row>
    <row r="94" ht="15.75" customHeight="1" thickBot="1"/>
    <row r="95" spans="7:17" ht="15.75" customHeight="1" thickBot="1">
      <c r="G95" s="120" t="s">
        <v>131</v>
      </c>
      <c r="H95" s="121">
        <f ca="1">C4</f>
        <v>27</v>
      </c>
      <c r="P95" s="120" t="s">
        <v>132</v>
      </c>
      <c r="Q95" s="121">
        <f ca="1">D4</f>
        <v>11</v>
      </c>
    </row>
    <row r="97" spans="7:23" ht="15.75" customHeight="1">
      <c r="G97" s="117" t="s">
        <v>44</v>
      </c>
      <c r="H97" s="117" t="s">
        <v>14</v>
      </c>
      <c r="I97" s="117" t="s">
        <v>10</v>
      </c>
      <c r="J97" s="117" t="s">
        <v>95</v>
      </c>
      <c r="K97" s="117" t="s">
        <v>96</v>
      </c>
      <c r="L97" s="117" t="s">
        <v>45</v>
      </c>
      <c r="M97" s="117" t="s">
        <v>108</v>
      </c>
      <c r="N97" s="117" t="s">
        <v>100</v>
      </c>
      <c r="P97" s="117" t="s">
        <v>44</v>
      </c>
      <c r="Q97" s="117" t="s">
        <v>14</v>
      </c>
      <c r="R97" s="117" t="s">
        <v>10</v>
      </c>
      <c r="S97" s="117" t="s">
        <v>95</v>
      </c>
      <c r="T97" s="117" t="s">
        <v>96</v>
      </c>
      <c r="U97" s="117" t="s">
        <v>45</v>
      </c>
      <c r="V97" s="117" t="s">
        <v>108</v>
      </c>
      <c r="W97" s="117" t="s">
        <v>100</v>
      </c>
    </row>
    <row r="98" spans="7:23" ht="15.75" customHeight="1">
      <c r="G98" s="5">
        <f ca="1">IF(H95&gt;0,1,"-")</f>
        <v>1</v>
      </c>
      <c r="H98" s="5">
        <f ca="1">IF(G98&lt;&gt;"-",RANDBETWEEN(1,3),0)</f>
        <v>2</v>
      </c>
      <c r="I98" s="5">
        <f ca="1">IF(H98=1,RANDBETWEEN(1,10),IF(H98=2,RANDBETWEEN(11,50),IF(H98=3,RANDBETWEEN(51,200),0)))</f>
        <v>42</v>
      </c>
      <c r="J98" s="5">
        <f ca="1">I98*RANDBETWEEN($I$24,$J$24)</f>
        <v>126</v>
      </c>
      <c r="K98" s="5">
        <f ca="1">IF(G98&lt;&gt;"-",RANDBETWEEN($I$25,$J$25),0)</f>
        <v>30</v>
      </c>
      <c r="L98" s="5">
        <f aca="true" t="shared" si="14" ref="L98:L157">IF(I98&lt;1,0,IF(I98&lt;2,1,IF(I98&lt;3,2,RANDBETWEEN(1,3))))</f>
        <v>1</v>
      </c>
      <c r="M98" s="5">
        <f ca="1">IF(G98&lt;&gt;"-",IF(I98&gt;10,RANDBETWEEN(0,10),RANDBETWEEN(0,I98)),0)</f>
        <v>2</v>
      </c>
      <c r="N98" s="5">
        <f ca="1">IF(G98&lt;&gt;"-",IF(I98&gt;199,1,IF(I98&gt;99,IF(M98&gt;3,1,0),0)),0)</f>
        <v>0</v>
      </c>
      <c r="P98" s="5">
        <f ca="1">IF(Q95&gt;0,1,"-")</f>
        <v>1</v>
      </c>
      <c r="Q98" s="5">
        <f ca="1">IF(P98&lt;&gt;"-",RANDBETWEEN(1,3),0)</f>
        <v>3</v>
      </c>
      <c r="R98" s="5">
        <f ca="1">IF(Q98=1,RANDBETWEEN(1,10),IF(Q98=2,RANDBETWEEN(11,50),IF(Q98=3,RANDBETWEEN(51,200),0)))</f>
        <v>94</v>
      </c>
      <c r="S98" s="5">
        <f ca="1">R98*RANDBETWEEN($I$24,$J$24)</f>
        <v>282</v>
      </c>
      <c r="T98" s="5">
        <f ca="1">IF(P98&lt;&gt;"-",RANDBETWEEN($I$25,$J$25),0)</f>
        <v>32</v>
      </c>
      <c r="U98" s="5">
        <f aca="true" t="shared" si="15" ref="U98:U157">IF(R98&lt;1,0,IF(R98&lt;2,1,IF(R98&lt;3,2,RANDBETWEEN(1,3))))</f>
        <v>1</v>
      </c>
      <c r="V98" s="5">
        <f ca="1">IF(P98&lt;&gt;"-",IF(R98&gt;10,RANDBETWEEN(0,10),RANDBETWEEN(0,R98)),0)</f>
        <v>8</v>
      </c>
      <c r="W98" s="5">
        <f ca="1">IF(P98&lt;&gt;"-",IF(R98&gt;199,1,IF(R98&gt;99,IF(V98&gt;3,1,0),0)),0)</f>
        <v>0</v>
      </c>
    </row>
    <row r="99" spans="7:23" ht="15.75" customHeight="1">
      <c r="G99" s="5">
        <f ca="1">IF(H95&gt;1,2,"-")</f>
        <v>2</v>
      </c>
      <c r="H99" s="5">
        <f aca="true" t="shared" si="16" ref="H99:H157">IF(G99&lt;&gt;"-",RANDBETWEEN(1,3),0)</f>
        <v>1</v>
      </c>
      <c r="I99" s="5">
        <f aca="true" t="shared" si="17" ref="I99:I157">IF(H99=1,RANDBETWEEN(1,10),IF(H99=2,RANDBETWEEN(11,50),IF(H99=3,RANDBETWEEN(51,200),0)))</f>
        <v>4</v>
      </c>
      <c r="J99" s="5">
        <f aca="true" t="shared" si="18" ref="J99:J157">I99*RANDBETWEEN($I$24,$J$24)</f>
        <v>8</v>
      </c>
      <c r="K99" s="5">
        <f aca="true" t="shared" si="19" ref="K99:K157">IF(G99&lt;&gt;"-",RANDBETWEEN($I$25,$J$25),0)</f>
        <v>28</v>
      </c>
      <c r="L99" s="5">
        <f ca="1" t="shared" si="14"/>
        <v>2</v>
      </c>
      <c r="M99" s="5">
        <f aca="true" t="shared" si="20" ref="M99:M157">IF(G99&lt;&gt;"-",IF(I99&gt;10,RANDBETWEEN(0,10),RANDBETWEEN(0,I99)),0)</f>
        <v>1</v>
      </c>
      <c r="N99" s="5">
        <f aca="true" t="shared" si="21" ref="N99:N157">IF(G99&lt;&gt;"-",IF(I99&gt;199,1,IF(I99&gt;99,IF(M99&gt;3,1,0),0)),0)</f>
        <v>0</v>
      </c>
      <c r="P99" s="5">
        <f ca="1">IF(Q95&gt;1,2,"-")</f>
        <v>2</v>
      </c>
      <c r="Q99" s="5">
        <f aca="true" t="shared" si="22" ref="Q99:Q157">IF(P99&lt;&gt;"-",RANDBETWEEN(1,3),0)</f>
        <v>2</v>
      </c>
      <c r="R99" s="5">
        <f aca="true" t="shared" si="23" ref="R99:R157">IF(Q99=1,RANDBETWEEN(1,10),IF(Q99=2,RANDBETWEEN(11,50),IF(Q99=3,RANDBETWEEN(51,200),0)))</f>
        <v>40</v>
      </c>
      <c r="S99" s="5">
        <f aca="true" t="shared" si="24" ref="S99:S157">R99*RANDBETWEEN($I$24,$J$24)</f>
        <v>80</v>
      </c>
      <c r="T99" s="5">
        <f aca="true" t="shared" si="25" ref="T99:T157">IF(P99&lt;&gt;"-",RANDBETWEEN($I$25,$J$25),0)</f>
        <v>21</v>
      </c>
      <c r="U99" s="5">
        <f ca="1" t="shared" si="15"/>
        <v>3</v>
      </c>
      <c r="V99" s="5">
        <f aca="true" t="shared" si="26" ref="V99:V157">IF(P99&lt;&gt;"-",IF(R99&gt;10,RANDBETWEEN(0,10),RANDBETWEEN(0,R99)),0)</f>
        <v>3</v>
      </c>
      <c r="W99" s="5">
        <f aca="true" t="shared" si="27" ref="W99:W157">IF(P99&lt;&gt;"-",IF(R99&gt;199,1,IF(R99&gt;99,IF(V99&gt;3,1,0),0)),0)</f>
        <v>0</v>
      </c>
    </row>
    <row r="100" spans="7:23" ht="15.75" customHeight="1">
      <c r="G100" s="5">
        <f ca="1">IF(H95&gt;2,3,"-")</f>
        <v>3</v>
      </c>
      <c r="H100" s="5">
        <f ca="1" t="shared" si="16"/>
        <v>2</v>
      </c>
      <c r="I100" s="5">
        <f ca="1" t="shared" si="17"/>
        <v>39</v>
      </c>
      <c r="J100" s="5">
        <f ca="1" t="shared" si="18"/>
        <v>78</v>
      </c>
      <c r="K100" s="5">
        <f ca="1" t="shared" si="19"/>
        <v>40</v>
      </c>
      <c r="L100" s="5">
        <f ca="1" t="shared" si="14"/>
        <v>2</v>
      </c>
      <c r="M100" s="5">
        <f ca="1" t="shared" si="20"/>
        <v>9</v>
      </c>
      <c r="N100" s="5">
        <f ca="1" t="shared" si="21"/>
        <v>0</v>
      </c>
      <c r="P100" s="5">
        <f ca="1">IF(Q95&gt;2,3,"-")</f>
        <v>3</v>
      </c>
      <c r="Q100" s="5">
        <f ca="1" t="shared" si="22"/>
        <v>2</v>
      </c>
      <c r="R100" s="5">
        <f ca="1" t="shared" si="23"/>
        <v>22</v>
      </c>
      <c r="S100" s="5">
        <f ca="1" t="shared" si="24"/>
        <v>66</v>
      </c>
      <c r="T100" s="5">
        <f ca="1" t="shared" si="25"/>
        <v>29</v>
      </c>
      <c r="U100" s="5">
        <f ca="1" t="shared" si="15"/>
        <v>1</v>
      </c>
      <c r="V100" s="5">
        <f ca="1" t="shared" si="26"/>
        <v>7</v>
      </c>
      <c r="W100" s="5">
        <f ca="1" t="shared" si="27"/>
        <v>0</v>
      </c>
    </row>
    <row r="101" spans="7:23" ht="15.75" customHeight="1">
      <c r="G101" s="5">
        <f ca="1">IF(H95&gt;3,4,"-")</f>
        <v>4</v>
      </c>
      <c r="H101" s="5">
        <f ca="1" t="shared" si="16"/>
        <v>3</v>
      </c>
      <c r="I101" s="5">
        <f ca="1" t="shared" si="17"/>
        <v>140</v>
      </c>
      <c r="J101" s="5">
        <f ca="1" t="shared" si="18"/>
        <v>280</v>
      </c>
      <c r="K101" s="5">
        <f ca="1" t="shared" si="19"/>
        <v>20</v>
      </c>
      <c r="L101" s="5">
        <f ca="1" t="shared" si="14"/>
        <v>2</v>
      </c>
      <c r="M101" s="5">
        <f ca="1" t="shared" si="20"/>
        <v>7</v>
      </c>
      <c r="N101" s="5">
        <f ca="1" t="shared" si="21"/>
        <v>1</v>
      </c>
      <c r="P101" s="5">
        <f ca="1">IF(Q95&gt;3,4,"-")</f>
        <v>4</v>
      </c>
      <c r="Q101" s="5">
        <f ca="1" t="shared" si="22"/>
        <v>3</v>
      </c>
      <c r="R101" s="5">
        <f ca="1" t="shared" si="23"/>
        <v>195</v>
      </c>
      <c r="S101" s="5">
        <f ca="1" t="shared" si="24"/>
        <v>390</v>
      </c>
      <c r="T101" s="5">
        <f ca="1" t="shared" si="25"/>
        <v>33</v>
      </c>
      <c r="U101" s="5">
        <f ca="1" t="shared" si="15"/>
        <v>3</v>
      </c>
      <c r="V101" s="5">
        <f ca="1" t="shared" si="26"/>
        <v>1</v>
      </c>
      <c r="W101" s="5">
        <f ca="1" t="shared" si="27"/>
        <v>0</v>
      </c>
    </row>
    <row r="102" spans="7:23" ht="15.75" customHeight="1">
      <c r="G102" s="5">
        <f ca="1">IF(H95&gt;4,5,"-")</f>
        <v>5</v>
      </c>
      <c r="H102" s="5">
        <f ca="1" t="shared" si="16"/>
        <v>2</v>
      </c>
      <c r="I102" s="5">
        <f ca="1" t="shared" si="17"/>
        <v>29</v>
      </c>
      <c r="J102" s="5">
        <f ca="1" t="shared" si="18"/>
        <v>58</v>
      </c>
      <c r="K102" s="5">
        <f ca="1" t="shared" si="19"/>
        <v>40</v>
      </c>
      <c r="L102" s="5">
        <f ca="1" t="shared" si="14"/>
        <v>2</v>
      </c>
      <c r="M102" s="5">
        <f ca="1" t="shared" si="20"/>
        <v>10</v>
      </c>
      <c r="N102" s="5">
        <f ca="1" t="shared" si="21"/>
        <v>0</v>
      </c>
      <c r="P102" s="5">
        <f ca="1">IF(Q95&gt;4,5,"-")</f>
        <v>5</v>
      </c>
      <c r="Q102" s="5">
        <f ca="1" t="shared" si="22"/>
        <v>2</v>
      </c>
      <c r="R102" s="5">
        <f ca="1" t="shared" si="23"/>
        <v>14</v>
      </c>
      <c r="S102" s="5">
        <f ca="1" t="shared" si="24"/>
        <v>42</v>
      </c>
      <c r="T102" s="5">
        <f ca="1" t="shared" si="25"/>
        <v>25</v>
      </c>
      <c r="U102" s="5">
        <f ca="1" t="shared" si="15"/>
        <v>3</v>
      </c>
      <c r="V102" s="5">
        <f ca="1" t="shared" si="26"/>
        <v>4</v>
      </c>
      <c r="W102" s="5">
        <f ca="1" t="shared" si="27"/>
        <v>0</v>
      </c>
    </row>
    <row r="103" spans="7:23" ht="15.75" customHeight="1">
      <c r="G103" s="5">
        <f ca="1">IF(H95&gt;5,6,"-")</f>
        <v>6</v>
      </c>
      <c r="H103" s="5">
        <f ca="1" t="shared" si="16"/>
        <v>2</v>
      </c>
      <c r="I103" s="5">
        <f ca="1" t="shared" si="17"/>
        <v>18</v>
      </c>
      <c r="J103" s="5">
        <f ca="1" t="shared" si="18"/>
        <v>54</v>
      </c>
      <c r="K103" s="5">
        <f ca="1" t="shared" si="19"/>
        <v>27</v>
      </c>
      <c r="L103" s="5">
        <f ca="1" t="shared" si="14"/>
        <v>3</v>
      </c>
      <c r="M103" s="5">
        <f ca="1" t="shared" si="20"/>
        <v>8</v>
      </c>
      <c r="N103" s="5">
        <f ca="1" t="shared" si="21"/>
        <v>0</v>
      </c>
      <c r="P103" s="5">
        <f ca="1">IF(Q95&gt;5,6,"-")</f>
        <v>6</v>
      </c>
      <c r="Q103" s="5">
        <f ca="1" t="shared" si="22"/>
        <v>3</v>
      </c>
      <c r="R103" s="5">
        <f ca="1" t="shared" si="23"/>
        <v>63</v>
      </c>
      <c r="S103" s="5">
        <f ca="1" t="shared" si="24"/>
        <v>126</v>
      </c>
      <c r="T103" s="5">
        <f ca="1" t="shared" si="25"/>
        <v>21</v>
      </c>
      <c r="U103" s="5">
        <f ca="1" t="shared" si="15"/>
        <v>1</v>
      </c>
      <c r="V103" s="5">
        <f ca="1" t="shared" si="26"/>
        <v>5</v>
      </c>
      <c r="W103" s="5">
        <f ca="1" t="shared" si="27"/>
        <v>0</v>
      </c>
    </row>
    <row r="104" spans="7:23" ht="15.75" customHeight="1">
      <c r="G104" s="5">
        <f ca="1">IF(H95&gt;6,7,"-")</f>
        <v>7</v>
      </c>
      <c r="H104" s="5">
        <f ca="1" t="shared" si="16"/>
        <v>3</v>
      </c>
      <c r="I104" s="5">
        <f ca="1" t="shared" si="17"/>
        <v>139</v>
      </c>
      <c r="J104" s="5">
        <f ca="1" t="shared" si="18"/>
        <v>278</v>
      </c>
      <c r="K104" s="5">
        <f ca="1" t="shared" si="19"/>
        <v>32</v>
      </c>
      <c r="L104" s="5">
        <f ca="1" t="shared" si="14"/>
        <v>3</v>
      </c>
      <c r="M104" s="5">
        <f ca="1" t="shared" si="20"/>
        <v>7</v>
      </c>
      <c r="N104" s="5">
        <f ca="1" t="shared" si="21"/>
        <v>1</v>
      </c>
      <c r="P104" s="5">
        <f ca="1">IF(Q95&gt;6,7,"-")</f>
        <v>7</v>
      </c>
      <c r="Q104" s="5">
        <f ca="1" t="shared" si="22"/>
        <v>3</v>
      </c>
      <c r="R104" s="5">
        <f ca="1" t="shared" si="23"/>
        <v>78</v>
      </c>
      <c r="S104" s="5">
        <f ca="1" t="shared" si="24"/>
        <v>156</v>
      </c>
      <c r="T104" s="5">
        <f ca="1" t="shared" si="25"/>
        <v>25</v>
      </c>
      <c r="U104" s="5">
        <f ca="1" t="shared" si="15"/>
        <v>3</v>
      </c>
      <c r="V104" s="5">
        <f ca="1" t="shared" si="26"/>
        <v>4</v>
      </c>
      <c r="W104" s="5">
        <f ca="1" t="shared" si="27"/>
        <v>0</v>
      </c>
    </row>
    <row r="105" spans="7:23" ht="15.75" customHeight="1">
      <c r="G105" s="5">
        <f ca="1">IF(H95&gt;7,8,"-")</f>
        <v>8</v>
      </c>
      <c r="H105" s="5">
        <f ca="1" t="shared" si="16"/>
        <v>2</v>
      </c>
      <c r="I105" s="5">
        <f ca="1" t="shared" si="17"/>
        <v>38</v>
      </c>
      <c r="J105" s="5">
        <f ca="1" t="shared" si="18"/>
        <v>76</v>
      </c>
      <c r="K105" s="5">
        <f ca="1" t="shared" si="19"/>
        <v>21</v>
      </c>
      <c r="L105" s="5">
        <f ca="1" t="shared" si="14"/>
        <v>2</v>
      </c>
      <c r="M105" s="5">
        <f ca="1" t="shared" si="20"/>
        <v>3</v>
      </c>
      <c r="N105" s="5">
        <f ca="1" t="shared" si="21"/>
        <v>0</v>
      </c>
      <c r="P105" s="5">
        <f ca="1">IF(Q95&gt;7,8,"-")</f>
        <v>8</v>
      </c>
      <c r="Q105" s="5">
        <f ca="1" t="shared" si="22"/>
        <v>3</v>
      </c>
      <c r="R105" s="5">
        <f ca="1" t="shared" si="23"/>
        <v>83</v>
      </c>
      <c r="S105" s="5">
        <f ca="1" t="shared" si="24"/>
        <v>249</v>
      </c>
      <c r="T105" s="5">
        <f ca="1" t="shared" si="25"/>
        <v>37</v>
      </c>
      <c r="U105" s="5">
        <f ca="1" t="shared" si="15"/>
        <v>2</v>
      </c>
      <c r="V105" s="5">
        <f ca="1" t="shared" si="26"/>
        <v>6</v>
      </c>
      <c r="W105" s="5">
        <f ca="1" t="shared" si="27"/>
        <v>0</v>
      </c>
    </row>
    <row r="106" spans="7:23" ht="15.75" customHeight="1">
      <c r="G106" s="5">
        <f ca="1">IF(H95&gt;8,9,"-")</f>
        <v>9</v>
      </c>
      <c r="H106" s="5">
        <f ca="1" t="shared" si="16"/>
        <v>1</v>
      </c>
      <c r="I106" s="5">
        <f ca="1" t="shared" si="17"/>
        <v>6</v>
      </c>
      <c r="J106" s="5">
        <f ca="1" t="shared" si="18"/>
        <v>18</v>
      </c>
      <c r="K106" s="5">
        <f ca="1" t="shared" si="19"/>
        <v>23</v>
      </c>
      <c r="L106" s="5">
        <f ca="1" t="shared" si="14"/>
        <v>3</v>
      </c>
      <c r="M106" s="5">
        <f ca="1" t="shared" si="20"/>
        <v>4</v>
      </c>
      <c r="N106" s="5">
        <f ca="1" t="shared" si="21"/>
        <v>0</v>
      </c>
      <c r="P106" s="5">
        <f ca="1">IF(Q95&gt;8,9,"-")</f>
        <v>9</v>
      </c>
      <c r="Q106" s="5">
        <f ca="1" t="shared" si="22"/>
        <v>3</v>
      </c>
      <c r="R106" s="5">
        <f ca="1" t="shared" si="23"/>
        <v>65</v>
      </c>
      <c r="S106" s="5">
        <f ca="1" t="shared" si="24"/>
        <v>195</v>
      </c>
      <c r="T106" s="5">
        <f ca="1" t="shared" si="25"/>
        <v>25</v>
      </c>
      <c r="U106" s="5">
        <f ca="1" t="shared" si="15"/>
        <v>2</v>
      </c>
      <c r="V106" s="5">
        <f ca="1" t="shared" si="26"/>
        <v>9</v>
      </c>
      <c r="W106" s="5">
        <f ca="1" t="shared" si="27"/>
        <v>0</v>
      </c>
    </row>
    <row r="107" spans="7:23" ht="15.75" customHeight="1">
      <c r="G107" s="5">
        <f ca="1">IF(H95&gt;9,10,"-")</f>
        <v>10</v>
      </c>
      <c r="H107" s="5">
        <f ca="1" t="shared" si="16"/>
        <v>3</v>
      </c>
      <c r="I107" s="5">
        <f ca="1" t="shared" si="17"/>
        <v>87</v>
      </c>
      <c r="J107" s="5">
        <f ca="1" t="shared" si="18"/>
        <v>174</v>
      </c>
      <c r="K107" s="5">
        <f ca="1" t="shared" si="19"/>
        <v>33</v>
      </c>
      <c r="L107" s="5">
        <f ca="1" t="shared" si="14"/>
        <v>1</v>
      </c>
      <c r="M107" s="5">
        <f ca="1" t="shared" si="20"/>
        <v>4</v>
      </c>
      <c r="N107" s="5">
        <f ca="1" t="shared" si="21"/>
        <v>0</v>
      </c>
      <c r="P107" s="5">
        <f ca="1">IF(Q95&gt;9,10,"-")</f>
        <v>10</v>
      </c>
      <c r="Q107" s="5">
        <f ca="1" t="shared" si="22"/>
        <v>1</v>
      </c>
      <c r="R107" s="5">
        <f ca="1" t="shared" si="23"/>
        <v>1</v>
      </c>
      <c r="S107" s="5">
        <f ca="1" t="shared" si="24"/>
        <v>3</v>
      </c>
      <c r="T107" s="5">
        <f ca="1" t="shared" si="25"/>
        <v>39</v>
      </c>
      <c r="U107" s="5">
        <f ca="1" t="shared" si="15"/>
        <v>1</v>
      </c>
      <c r="V107" s="5">
        <f ca="1" t="shared" si="26"/>
        <v>0</v>
      </c>
      <c r="W107" s="5">
        <f ca="1" t="shared" si="27"/>
        <v>0</v>
      </c>
    </row>
    <row r="108" spans="7:23" ht="15.75" customHeight="1">
      <c r="G108" s="5">
        <f ca="1">IF(H95&gt;10,11,"-")</f>
        <v>11</v>
      </c>
      <c r="H108" s="5">
        <f ca="1" t="shared" si="16"/>
        <v>2</v>
      </c>
      <c r="I108" s="5">
        <f ca="1" t="shared" si="17"/>
        <v>11</v>
      </c>
      <c r="J108" s="5">
        <f ca="1" t="shared" si="18"/>
        <v>33</v>
      </c>
      <c r="K108" s="5">
        <f ca="1" t="shared" si="19"/>
        <v>30</v>
      </c>
      <c r="L108" s="5">
        <f ca="1" t="shared" si="14"/>
        <v>2</v>
      </c>
      <c r="M108" s="5">
        <f ca="1" t="shared" si="20"/>
        <v>1</v>
      </c>
      <c r="N108" s="5">
        <f ca="1" t="shared" si="21"/>
        <v>0</v>
      </c>
      <c r="P108" s="5">
        <f ca="1">IF(Q95&gt;10,11,"-")</f>
        <v>11</v>
      </c>
      <c r="Q108" s="5">
        <f ca="1" t="shared" si="22"/>
        <v>3</v>
      </c>
      <c r="R108" s="5">
        <f ca="1" t="shared" si="23"/>
        <v>55</v>
      </c>
      <c r="S108" s="5">
        <f ca="1" t="shared" si="24"/>
        <v>110</v>
      </c>
      <c r="T108" s="5">
        <f ca="1" t="shared" si="25"/>
        <v>35</v>
      </c>
      <c r="U108" s="5">
        <f ca="1" t="shared" si="15"/>
        <v>1</v>
      </c>
      <c r="V108" s="5">
        <f ca="1" t="shared" si="26"/>
        <v>0</v>
      </c>
      <c r="W108" s="5">
        <f ca="1" t="shared" si="27"/>
        <v>0</v>
      </c>
    </row>
    <row r="109" spans="7:23" ht="15.75" customHeight="1">
      <c r="G109" s="5">
        <f ca="1">IF(H95&gt;11,12,"-")</f>
        <v>12</v>
      </c>
      <c r="H109" s="5">
        <f ca="1" t="shared" si="16"/>
        <v>1</v>
      </c>
      <c r="I109" s="5">
        <f ca="1" t="shared" si="17"/>
        <v>7</v>
      </c>
      <c r="J109" s="5">
        <f ca="1" t="shared" si="18"/>
        <v>21</v>
      </c>
      <c r="K109" s="5">
        <f ca="1" t="shared" si="19"/>
        <v>21</v>
      </c>
      <c r="L109" s="5">
        <f ca="1" t="shared" si="14"/>
        <v>1</v>
      </c>
      <c r="M109" s="5">
        <f ca="1" t="shared" si="20"/>
        <v>4</v>
      </c>
      <c r="N109" s="5">
        <f ca="1" t="shared" si="21"/>
        <v>0</v>
      </c>
      <c r="P109" s="5" t="str">
        <f ca="1">IF(Q95&gt;11,12,"-")</f>
        <v>-</v>
      </c>
      <c r="Q109" s="5">
        <f ca="1" t="shared" si="22"/>
        <v>0</v>
      </c>
      <c r="R109" s="5">
        <f ca="1" t="shared" si="23"/>
        <v>0</v>
      </c>
      <c r="S109" s="5">
        <f ca="1" t="shared" si="24"/>
        <v>0</v>
      </c>
      <c r="T109" s="5">
        <f ca="1" t="shared" si="25"/>
        <v>0</v>
      </c>
      <c r="U109" s="5">
        <f ca="1" t="shared" si="15"/>
        <v>0</v>
      </c>
      <c r="V109" s="5">
        <f ca="1" t="shared" si="26"/>
        <v>0</v>
      </c>
      <c r="W109" s="5">
        <f ca="1" t="shared" si="27"/>
        <v>0</v>
      </c>
    </row>
    <row r="110" spans="7:23" ht="15.75" customHeight="1">
      <c r="G110" s="5">
        <f ca="1">IF(H95&gt;12,13,"-")</f>
        <v>13</v>
      </c>
      <c r="H110" s="5">
        <f ca="1" t="shared" si="16"/>
        <v>1</v>
      </c>
      <c r="I110" s="5">
        <f ca="1" t="shared" si="17"/>
        <v>9</v>
      </c>
      <c r="J110" s="5">
        <f ca="1" t="shared" si="18"/>
        <v>18</v>
      </c>
      <c r="K110" s="5">
        <f ca="1" t="shared" si="19"/>
        <v>28</v>
      </c>
      <c r="L110" s="5">
        <f ca="1" t="shared" si="14"/>
        <v>1</v>
      </c>
      <c r="M110" s="5">
        <f ca="1" t="shared" si="20"/>
        <v>7</v>
      </c>
      <c r="N110" s="5">
        <f ca="1" t="shared" si="21"/>
        <v>0</v>
      </c>
      <c r="P110" s="5" t="str">
        <f ca="1">IF(Q95&gt;12,13,"-")</f>
        <v>-</v>
      </c>
      <c r="Q110" s="5">
        <f ca="1" t="shared" si="22"/>
        <v>0</v>
      </c>
      <c r="R110" s="5">
        <f ca="1" t="shared" si="23"/>
        <v>0</v>
      </c>
      <c r="S110" s="5">
        <f ca="1" t="shared" si="24"/>
        <v>0</v>
      </c>
      <c r="T110" s="5">
        <f ca="1" t="shared" si="25"/>
        <v>0</v>
      </c>
      <c r="U110" s="5">
        <f ca="1" t="shared" si="15"/>
        <v>0</v>
      </c>
      <c r="V110" s="5">
        <f ca="1" t="shared" si="26"/>
        <v>0</v>
      </c>
      <c r="W110" s="5">
        <f ca="1" t="shared" si="27"/>
        <v>0</v>
      </c>
    </row>
    <row r="111" spans="7:23" ht="15.75" customHeight="1">
      <c r="G111" s="5">
        <f ca="1">IF(H95&gt;13,14,"-")</f>
        <v>14</v>
      </c>
      <c r="H111" s="5">
        <f ca="1" t="shared" si="16"/>
        <v>1</v>
      </c>
      <c r="I111" s="5">
        <f ca="1" t="shared" si="17"/>
        <v>7</v>
      </c>
      <c r="J111" s="5">
        <f ca="1" t="shared" si="18"/>
        <v>21</v>
      </c>
      <c r="K111" s="5">
        <f ca="1" t="shared" si="19"/>
        <v>39</v>
      </c>
      <c r="L111" s="5">
        <f ca="1" t="shared" si="14"/>
        <v>1</v>
      </c>
      <c r="M111" s="5">
        <f ca="1" t="shared" si="20"/>
        <v>2</v>
      </c>
      <c r="N111" s="5">
        <f ca="1" t="shared" si="21"/>
        <v>0</v>
      </c>
      <c r="P111" s="5" t="str">
        <f ca="1">IF(Q95&gt;13,14,"-")</f>
        <v>-</v>
      </c>
      <c r="Q111" s="5">
        <f ca="1" t="shared" si="22"/>
        <v>0</v>
      </c>
      <c r="R111" s="5">
        <f ca="1" t="shared" si="23"/>
        <v>0</v>
      </c>
      <c r="S111" s="5">
        <f ca="1" t="shared" si="24"/>
        <v>0</v>
      </c>
      <c r="T111" s="5">
        <f ca="1" t="shared" si="25"/>
        <v>0</v>
      </c>
      <c r="U111" s="5">
        <f ca="1" t="shared" si="15"/>
        <v>0</v>
      </c>
      <c r="V111" s="5">
        <f ca="1" t="shared" si="26"/>
        <v>0</v>
      </c>
      <c r="W111" s="5">
        <f ca="1" t="shared" si="27"/>
        <v>0</v>
      </c>
    </row>
    <row r="112" spans="7:23" ht="15.75" customHeight="1">
      <c r="G112" s="5">
        <f ca="1">IF(H95&gt;14,15,"-")</f>
        <v>15</v>
      </c>
      <c r="H112" s="5">
        <f ca="1" t="shared" si="16"/>
        <v>3</v>
      </c>
      <c r="I112" s="5">
        <f ca="1" t="shared" si="17"/>
        <v>83</v>
      </c>
      <c r="J112" s="5">
        <f ca="1" t="shared" si="18"/>
        <v>249</v>
      </c>
      <c r="K112" s="5">
        <f ca="1" t="shared" si="19"/>
        <v>28</v>
      </c>
      <c r="L112" s="5">
        <f ca="1" t="shared" si="14"/>
        <v>1</v>
      </c>
      <c r="M112" s="5">
        <f ca="1" t="shared" si="20"/>
        <v>4</v>
      </c>
      <c r="N112" s="5">
        <f ca="1" t="shared" si="21"/>
        <v>0</v>
      </c>
      <c r="P112" s="5" t="str">
        <f ca="1">IF(Q95&gt;14,15,"-")</f>
        <v>-</v>
      </c>
      <c r="Q112" s="5">
        <f ca="1" t="shared" si="22"/>
        <v>0</v>
      </c>
      <c r="R112" s="5">
        <f ca="1" t="shared" si="23"/>
        <v>0</v>
      </c>
      <c r="S112" s="5">
        <f ca="1" t="shared" si="24"/>
        <v>0</v>
      </c>
      <c r="T112" s="5">
        <f ca="1" t="shared" si="25"/>
        <v>0</v>
      </c>
      <c r="U112" s="5">
        <f ca="1" t="shared" si="15"/>
        <v>0</v>
      </c>
      <c r="V112" s="5">
        <f ca="1" t="shared" si="26"/>
        <v>0</v>
      </c>
      <c r="W112" s="5">
        <f ca="1" t="shared" si="27"/>
        <v>0</v>
      </c>
    </row>
    <row r="113" spans="7:23" ht="15.75" customHeight="1">
      <c r="G113" s="5">
        <f ca="1">IF(H95&gt;15,16,"-")</f>
        <v>16</v>
      </c>
      <c r="H113" s="5">
        <f ca="1" t="shared" si="16"/>
        <v>1</v>
      </c>
      <c r="I113" s="5">
        <f ca="1" t="shared" si="17"/>
        <v>6</v>
      </c>
      <c r="J113" s="5">
        <f ca="1" t="shared" si="18"/>
        <v>18</v>
      </c>
      <c r="K113" s="5">
        <f ca="1" t="shared" si="19"/>
        <v>22</v>
      </c>
      <c r="L113" s="5">
        <f ca="1" t="shared" si="14"/>
        <v>1</v>
      </c>
      <c r="M113" s="5">
        <f ca="1" t="shared" si="20"/>
        <v>4</v>
      </c>
      <c r="N113" s="5">
        <f ca="1" t="shared" si="21"/>
        <v>0</v>
      </c>
      <c r="P113" s="5" t="str">
        <f ca="1">IF(Q95&gt;15,16,"-")</f>
        <v>-</v>
      </c>
      <c r="Q113" s="5">
        <f ca="1" t="shared" si="22"/>
        <v>0</v>
      </c>
      <c r="R113" s="5">
        <f ca="1" t="shared" si="23"/>
        <v>0</v>
      </c>
      <c r="S113" s="5">
        <f ca="1" t="shared" si="24"/>
        <v>0</v>
      </c>
      <c r="T113" s="5">
        <f ca="1" t="shared" si="25"/>
        <v>0</v>
      </c>
      <c r="U113" s="5">
        <f ca="1" t="shared" si="15"/>
        <v>0</v>
      </c>
      <c r="V113" s="5">
        <f ca="1" t="shared" si="26"/>
        <v>0</v>
      </c>
      <c r="W113" s="5">
        <f ca="1" t="shared" si="27"/>
        <v>0</v>
      </c>
    </row>
    <row r="114" spans="7:23" ht="15.75" customHeight="1">
      <c r="G114" s="5">
        <f ca="1">IF(H95&gt;16,17,"-")</f>
        <v>17</v>
      </c>
      <c r="H114" s="5">
        <f ca="1" t="shared" si="16"/>
        <v>3</v>
      </c>
      <c r="I114" s="5">
        <f ca="1" t="shared" si="17"/>
        <v>182</v>
      </c>
      <c r="J114" s="5">
        <f ca="1" t="shared" si="18"/>
        <v>546</v>
      </c>
      <c r="K114" s="5">
        <f ca="1" t="shared" si="19"/>
        <v>40</v>
      </c>
      <c r="L114" s="5">
        <f ca="1" t="shared" si="14"/>
        <v>2</v>
      </c>
      <c r="M114" s="5">
        <f ca="1" t="shared" si="20"/>
        <v>6</v>
      </c>
      <c r="N114" s="5">
        <f ca="1" t="shared" si="21"/>
        <v>1</v>
      </c>
      <c r="P114" s="5" t="str">
        <f ca="1">IF(Q95&gt;16,17,"-")</f>
        <v>-</v>
      </c>
      <c r="Q114" s="5">
        <f ca="1" t="shared" si="22"/>
        <v>0</v>
      </c>
      <c r="R114" s="5">
        <f ca="1" t="shared" si="23"/>
        <v>0</v>
      </c>
      <c r="S114" s="5">
        <f ca="1" t="shared" si="24"/>
        <v>0</v>
      </c>
      <c r="T114" s="5">
        <f ca="1" t="shared" si="25"/>
        <v>0</v>
      </c>
      <c r="U114" s="5">
        <f ca="1" t="shared" si="15"/>
        <v>0</v>
      </c>
      <c r="V114" s="5">
        <f ca="1" t="shared" si="26"/>
        <v>0</v>
      </c>
      <c r="W114" s="5">
        <f ca="1" t="shared" si="27"/>
        <v>0</v>
      </c>
    </row>
    <row r="115" spans="7:23" ht="15.75" customHeight="1">
      <c r="G115" s="5">
        <f ca="1">IF(H95&gt;17,18,"-")</f>
        <v>18</v>
      </c>
      <c r="H115" s="5">
        <f ca="1" t="shared" si="16"/>
        <v>3</v>
      </c>
      <c r="I115" s="5">
        <f ca="1" t="shared" si="17"/>
        <v>190</v>
      </c>
      <c r="J115" s="5">
        <f ca="1" t="shared" si="18"/>
        <v>570</v>
      </c>
      <c r="K115" s="5">
        <f ca="1" t="shared" si="19"/>
        <v>38</v>
      </c>
      <c r="L115" s="5">
        <f ca="1" t="shared" si="14"/>
        <v>2</v>
      </c>
      <c r="M115" s="5">
        <f ca="1" t="shared" si="20"/>
        <v>1</v>
      </c>
      <c r="N115" s="5">
        <f ca="1" t="shared" si="21"/>
        <v>0</v>
      </c>
      <c r="P115" s="5" t="str">
        <f ca="1">IF(Q95&gt;17,18,"-")</f>
        <v>-</v>
      </c>
      <c r="Q115" s="5">
        <f ca="1" t="shared" si="22"/>
        <v>0</v>
      </c>
      <c r="R115" s="5">
        <f ca="1" t="shared" si="23"/>
        <v>0</v>
      </c>
      <c r="S115" s="5">
        <f ca="1" t="shared" si="24"/>
        <v>0</v>
      </c>
      <c r="T115" s="5">
        <f ca="1" t="shared" si="25"/>
        <v>0</v>
      </c>
      <c r="U115" s="5">
        <f ca="1" t="shared" si="15"/>
        <v>0</v>
      </c>
      <c r="V115" s="5">
        <f ca="1" t="shared" si="26"/>
        <v>0</v>
      </c>
      <c r="W115" s="5">
        <f ca="1" t="shared" si="27"/>
        <v>0</v>
      </c>
    </row>
    <row r="116" spans="7:23" ht="15.75" customHeight="1">
      <c r="G116" s="5">
        <f ca="1">IF(H95&gt;18,19,"-")</f>
        <v>19</v>
      </c>
      <c r="H116" s="5">
        <f ca="1" t="shared" si="16"/>
        <v>2</v>
      </c>
      <c r="I116" s="5">
        <f ca="1" t="shared" si="17"/>
        <v>16</v>
      </c>
      <c r="J116" s="5">
        <f ca="1" t="shared" si="18"/>
        <v>32</v>
      </c>
      <c r="K116" s="5">
        <f ca="1" t="shared" si="19"/>
        <v>25</v>
      </c>
      <c r="L116" s="5">
        <f ca="1" t="shared" si="14"/>
        <v>3</v>
      </c>
      <c r="M116" s="5">
        <f ca="1" t="shared" si="20"/>
        <v>9</v>
      </c>
      <c r="N116" s="5">
        <f ca="1" t="shared" si="21"/>
        <v>0</v>
      </c>
      <c r="P116" s="5" t="str">
        <f ca="1">IF(Q95&gt;18,19,"-")</f>
        <v>-</v>
      </c>
      <c r="Q116" s="5">
        <f ca="1" t="shared" si="22"/>
        <v>0</v>
      </c>
      <c r="R116" s="5">
        <f ca="1" t="shared" si="23"/>
        <v>0</v>
      </c>
      <c r="S116" s="5">
        <f ca="1" t="shared" si="24"/>
        <v>0</v>
      </c>
      <c r="T116" s="5">
        <f ca="1" t="shared" si="25"/>
        <v>0</v>
      </c>
      <c r="U116" s="5">
        <f ca="1" t="shared" si="15"/>
        <v>0</v>
      </c>
      <c r="V116" s="5">
        <f ca="1" t="shared" si="26"/>
        <v>0</v>
      </c>
      <c r="W116" s="5">
        <f ca="1" t="shared" si="27"/>
        <v>0</v>
      </c>
    </row>
    <row r="117" spans="7:23" ht="15.75" customHeight="1">
      <c r="G117" s="5">
        <f ca="1">IF(H95&gt;19,20,"-")</f>
        <v>20</v>
      </c>
      <c r="H117" s="5">
        <f ca="1" t="shared" si="16"/>
        <v>2</v>
      </c>
      <c r="I117" s="5">
        <f ca="1" t="shared" si="17"/>
        <v>36</v>
      </c>
      <c r="J117" s="5">
        <f ca="1" t="shared" si="18"/>
        <v>108</v>
      </c>
      <c r="K117" s="5">
        <f ca="1" t="shared" si="19"/>
        <v>34</v>
      </c>
      <c r="L117" s="5">
        <f ca="1" t="shared" si="14"/>
        <v>2</v>
      </c>
      <c r="M117" s="5">
        <f ca="1" t="shared" si="20"/>
        <v>5</v>
      </c>
      <c r="N117" s="5">
        <f ca="1" t="shared" si="21"/>
        <v>0</v>
      </c>
      <c r="P117" s="5" t="str">
        <f ca="1">IF(Q95&gt;19,20,"-")</f>
        <v>-</v>
      </c>
      <c r="Q117" s="5">
        <f ca="1" t="shared" si="22"/>
        <v>0</v>
      </c>
      <c r="R117" s="5">
        <f ca="1" t="shared" si="23"/>
        <v>0</v>
      </c>
      <c r="S117" s="5">
        <f ca="1" t="shared" si="24"/>
        <v>0</v>
      </c>
      <c r="T117" s="5">
        <f ca="1" t="shared" si="25"/>
        <v>0</v>
      </c>
      <c r="U117" s="5">
        <f ca="1" t="shared" si="15"/>
        <v>0</v>
      </c>
      <c r="V117" s="5">
        <f ca="1" t="shared" si="26"/>
        <v>0</v>
      </c>
      <c r="W117" s="5">
        <f ca="1" t="shared" si="27"/>
        <v>0</v>
      </c>
    </row>
    <row r="118" spans="7:23" ht="15.75" customHeight="1">
      <c r="G118" s="5">
        <f ca="1">IF(H95&gt;20,21,"-")</f>
        <v>21</v>
      </c>
      <c r="H118" s="5">
        <f ca="1" t="shared" si="16"/>
        <v>2</v>
      </c>
      <c r="I118" s="5">
        <f ca="1" t="shared" si="17"/>
        <v>35</v>
      </c>
      <c r="J118" s="5">
        <f ca="1" t="shared" si="18"/>
        <v>105</v>
      </c>
      <c r="K118" s="5">
        <f ca="1" t="shared" si="19"/>
        <v>30</v>
      </c>
      <c r="L118" s="5">
        <f ca="1" t="shared" si="14"/>
        <v>2</v>
      </c>
      <c r="M118" s="5">
        <f ca="1" t="shared" si="20"/>
        <v>3</v>
      </c>
      <c r="N118" s="5">
        <f ca="1" t="shared" si="21"/>
        <v>0</v>
      </c>
      <c r="P118" s="5" t="str">
        <f ca="1">IF(Q95&gt;20,21,"-")</f>
        <v>-</v>
      </c>
      <c r="Q118" s="5">
        <f ca="1" t="shared" si="22"/>
        <v>0</v>
      </c>
      <c r="R118" s="5">
        <f ca="1" t="shared" si="23"/>
        <v>0</v>
      </c>
      <c r="S118" s="5">
        <f ca="1" t="shared" si="24"/>
        <v>0</v>
      </c>
      <c r="T118" s="5">
        <f ca="1" t="shared" si="25"/>
        <v>0</v>
      </c>
      <c r="U118" s="5">
        <f ca="1" t="shared" si="15"/>
        <v>0</v>
      </c>
      <c r="V118" s="5">
        <f ca="1" t="shared" si="26"/>
        <v>0</v>
      </c>
      <c r="W118" s="5">
        <f ca="1" t="shared" si="27"/>
        <v>0</v>
      </c>
    </row>
    <row r="119" spans="7:23" ht="15.75" customHeight="1">
      <c r="G119" s="5">
        <f ca="1">IF(H95&gt;21,22,"-")</f>
        <v>22</v>
      </c>
      <c r="H119" s="5">
        <f ca="1" t="shared" si="16"/>
        <v>2</v>
      </c>
      <c r="I119" s="5">
        <f ca="1" t="shared" si="17"/>
        <v>38</v>
      </c>
      <c r="J119" s="5">
        <f ca="1" t="shared" si="18"/>
        <v>114</v>
      </c>
      <c r="K119" s="5">
        <f ca="1" t="shared" si="19"/>
        <v>33</v>
      </c>
      <c r="L119" s="5">
        <f ca="1" t="shared" si="14"/>
        <v>2</v>
      </c>
      <c r="M119" s="5">
        <f ca="1" t="shared" si="20"/>
        <v>10</v>
      </c>
      <c r="N119" s="5">
        <f ca="1" t="shared" si="21"/>
        <v>0</v>
      </c>
      <c r="P119" s="5" t="str">
        <f ca="1">IF(Q95&gt;21,22,"-")</f>
        <v>-</v>
      </c>
      <c r="Q119" s="5">
        <f ca="1" t="shared" si="22"/>
        <v>0</v>
      </c>
      <c r="R119" s="5">
        <f ca="1" t="shared" si="23"/>
        <v>0</v>
      </c>
      <c r="S119" s="5">
        <f ca="1" t="shared" si="24"/>
        <v>0</v>
      </c>
      <c r="T119" s="5">
        <f ca="1" t="shared" si="25"/>
        <v>0</v>
      </c>
      <c r="U119" s="5">
        <f ca="1" t="shared" si="15"/>
        <v>0</v>
      </c>
      <c r="V119" s="5">
        <f ca="1" t="shared" si="26"/>
        <v>0</v>
      </c>
      <c r="W119" s="5">
        <f ca="1" t="shared" si="27"/>
        <v>0</v>
      </c>
    </row>
    <row r="120" spans="7:23" ht="15.75" customHeight="1">
      <c r="G120" s="5">
        <f ca="1">IF(H95&gt;22,23,"-")</f>
        <v>23</v>
      </c>
      <c r="H120" s="5">
        <f ca="1" t="shared" si="16"/>
        <v>2</v>
      </c>
      <c r="I120" s="5">
        <f ca="1" t="shared" si="17"/>
        <v>33</v>
      </c>
      <c r="J120" s="5">
        <f ca="1" t="shared" si="18"/>
        <v>66</v>
      </c>
      <c r="K120" s="5">
        <f ca="1" t="shared" si="19"/>
        <v>28</v>
      </c>
      <c r="L120" s="5">
        <f ca="1" t="shared" si="14"/>
        <v>2</v>
      </c>
      <c r="M120" s="5">
        <f ca="1" t="shared" si="20"/>
        <v>0</v>
      </c>
      <c r="N120" s="5">
        <f ca="1" t="shared" si="21"/>
        <v>0</v>
      </c>
      <c r="P120" s="5" t="str">
        <f ca="1">IF(Q95&gt;22,23,"-")</f>
        <v>-</v>
      </c>
      <c r="Q120" s="5">
        <f ca="1" t="shared" si="22"/>
        <v>0</v>
      </c>
      <c r="R120" s="5">
        <f ca="1" t="shared" si="23"/>
        <v>0</v>
      </c>
      <c r="S120" s="5">
        <f ca="1" t="shared" si="24"/>
        <v>0</v>
      </c>
      <c r="T120" s="5">
        <f ca="1" t="shared" si="25"/>
        <v>0</v>
      </c>
      <c r="U120" s="5">
        <f ca="1" t="shared" si="15"/>
        <v>0</v>
      </c>
      <c r="V120" s="5">
        <f ca="1" t="shared" si="26"/>
        <v>0</v>
      </c>
      <c r="W120" s="5">
        <f ca="1" t="shared" si="27"/>
        <v>0</v>
      </c>
    </row>
    <row r="121" spans="7:23" ht="15.75" customHeight="1">
      <c r="G121" s="5">
        <f ca="1">IF(H95&gt;23,24,"-")</f>
        <v>24</v>
      </c>
      <c r="H121" s="5">
        <f ca="1" t="shared" si="16"/>
        <v>1</v>
      </c>
      <c r="I121" s="5">
        <f ca="1" t="shared" si="17"/>
        <v>3</v>
      </c>
      <c r="J121" s="5">
        <f ca="1" t="shared" si="18"/>
        <v>9</v>
      </c>
      <c r="K121" s="5">
        <f ca="1" t="shared" si="19"/>
        <v>29</v>
      </c>
      <c r="L121" s="5">
        <f ca="1" t="shared" si="14"/>
        <v>1</v>
      </c>
      <c r="M121" s="5">
        <f ca="1" t="shared" si="20"/>
        <v>3</v>
      </c>
      <c r="N121" s="5">
        <f ca="1" t="shared" si="21"/>
        <v>0</v>
      </c>
      <c r="P121" s="5" t="str">
        <f ca="1">IF(Q95&gt;23,24,"-")</f>
        <v>-</v>
      </c>
      <c r="Q121" s="5">
        <f ca="1" t="shared" si="22"/>
        <v>0</v>
      </c>
      <c r="R121" s="5">
        <f ca="1" t="shared" si="23"/>
        <v>0</v>
      </c>
      <c r="S121" s="5">
        <f ca="1" t="shared" si="24"/>
        <v>0</v>
      </c>
      <c r="T121" s="5">
        <f ca="1" t="shared" si="25"/>
        <v>0</v>
      </c>
      <c r="U121" s="5">
        <f ca="1" t="shared" si="15"/>
        <v>0</v>
      </c>
      <c r="V121" s="5">
        <f ca="1" t="shared" si="26"/>
        <v>0</v>
      </c>
      <c r="W121" s="5">
        <f ca="1" t="shared" si="27"/>
        <v>0</v>
      </c>
    </row>
    <row r="122" spans="7:23" ht="15.75" customHeight="1">
      <c r="G122" s="5">
        <f ca="1">IF(H95&gt;24,25,"-")</f>
        <v>25</v>
      </c>
      <c r="H122" s="5">
        <f ca="1" t="shared" si="16"/>
        <v>1</v>
      </c>
      <c r="I122" s="5">
        <f ca="1" t="shared" si="17"/>
        <v>9</v>
      </c>
      <c r="J122" s="5">
        <f ca="1" t="shared" si="18"/>
        <v>18</v>
      </c>
      <c r="K122" s="5">
        <f ca="1" t="shared" si="19"/>
        <v>27</v>
      </c>
      <c r="L122" s="5">
        <f ca="1" t="shared" si="14"/>
        <v>2</v>
      </c>
      <c r="M122" s="5">
        <f ca="1" t="shared" si="20"/>
        <v>9</v>
      </c>
      <c r="N122" s="5">
        <f ca="1" t="shared" si="21"/>
        <v>0</v>
      </c>
      <c r="P122" s="5" t="str">
        <f ca="1">IF(Q95&gt;24,25,"-")</f>
        <v>-</v>
      </c>
      <c r="Q122" s="5">
        <f ca="1" t="shared" si="22"/>
        <v>0</v>
      </c>
      <c r="R122" s="5">
        <f ca="1" t="shared" si="23"/>
        <v>0</v>
      </c>
      <c r="S122" s="5">
        <f ca="1" t="shared" si="24"/>
        <v>0</v>
      </c>
      <c r="T122" s="5">
        <f ca="1" t="shared" si="25"/>
        <v>0</v>
      </c>
      <c r="U122" s="5">
        <f ca="1" t="shared" si="15"/>
        <v>0</v>
      </c>
      <c r="V122" s="5">
        <f ca="1" t="shared" si="26"/>
        <v>0</v>
      </c>
      <c r="W122" s="5">
        <f ca="1" t="shared" si="27"/>
        <v>0</v>
      </c>
    </row>
    <row r="123" spans="7:23" ht="15.75" customHeight="1">
      <c r="G123" s="5">
        <f ca="1">IF(H95&gt;25,26,"-")</f>
        <v>26</v>
      </c>
      <c r="H123" s="5">
        <f ca="1" t="shared" si="16"/>
        <v>3</v>
      </c>
      <c r="I123" s="5">
        <f ca="1" t="shared" si="17"/>
        <v>122</v>
      </c>
      <c r="J123" s="5">
        <f ca="1" t="shared" si="18"/>
        <v>244</v>
      </c>
      <c r="K123" s="5">
        <f ca="1" t="shared" si="19"/>
        <v>27</v>
      </c>
      <c r="L123" s="5">
        <f ca="1" t="shared" si="14"/>
        <v>2</v>
      </c>
      <c r="M123" s="5">
        <f ca="1" t="shared" si="20"/>
        <v>8</v>
      </c>
      <c r="N123" s="5">
        <f ca="1" t="shared" si="21"/>
        <v>1</v>
      </c>
      <c r="P123" s="5" t="str">
        <f ca="1">IF(Q95&gt;25,26,"-")</f>
        <v>-</v>
      </c>
      <c r="Q123" s="5">
        <f ca="1" t="shared" si="22"/>
        <v>0</v>
      </c>
      <c r="R123" s="5">
        <f ca="1" t="shared" si="23"/>
        <v>0</v>
      </c>
      <c r="S123" s="5">
        <f ca="1" t="shared" si="24"/>
        <v>0</v>
      </c>
      <c r="T123" s="5">
        <f ca="1" t="shared" si="25"/>
        <v>0</v>
      </c>
      <c r="U123" s="5">
        <f ca="1" t="shared" si="15"/>
        <v>0</v>
      </c>
      <c r="V123" s="5">
        <f ca="1" t="shared" si="26"/>
        <v>0</v>
      </c>
      <c r="W123" s="5">
        <f ca="1" t="shared" si="27"/>
        <v>0</v>
      </c>
    </row>
    <row r="124" spans="7:23" ht="15.75" customHeight="1">
      <c r="G124" s="5">
        <f ca="1">IF(H95&gt;26,27,"-")</f>
        <v>27</v>
      </c>
      <c r="H124" s="5">
        <f ca="1" t="shared" si="16"/>
        <v>1</v>
      </c>
      <c r="I124" s="5">
        <f ca="1" t="shared" si="17"/>
        <v>4</v>
      </c>
      <c r="J124" s="5">
        <f ca="1" t="shared" si="18"/>
        <v>8</v>
      </c>
      <c r="K124" s="5">
        <f ca="1" t="shared" si="19"/>
        <v>21</v>
      </c>
      <c r="L124" s="5">
        <f ca="1" t="shared" si="14"/>
        <v>2</v>
      </c>
      <c r="M124" s="5">
        <f ca="1" t="shared" si="20"/>
        <v>1</v>
      </c>
      <c r="N124" s="5">
        <f ca="1" t="shared" si="21"/>
        <v>0</v>
      </c>
      <c r="P124" s="5" t="str">
        <f ca="1">IF(Q95&gt;26,27,"-")</f>
        <v>-</v>
      </c>
      <c r="Q124" s="5">
        <f ca="1" t="shared" si="22"/>
        <v>0</v>
      </c>
      <c r="R124" s="5">
        <f ca="1" t="shared" si="23"/>
        <v>0</v>
      </c>
      <c r="S124" s="5">
        <f ca="1" t="shared" si="24"/>
        <v>0</v>
      </c>
      <c r="T124" s="5">
        <f ca="1" t="shared" si="25"/>
        <v>0</v>
      </c>
      <c r="U124" s="5">
        <f ca="1" t="shared" si="15"/>
        <v>0</v>
      </c>
      <c r="V124" s="5">
        <f ca="1" t="shared" si="26"/>
        <v>0</v>
      </c>
      <c r="W124" s="5">
        <f ca="1" t="shared" si="27"/>
        <v>0</v>
      </c>
    </row>
    <row r="125" spans="7:23" ht="15.75" customHeight="1">
      <c r="G125" s="5" t="str">
        <f ca="1">IF(H95&gt;27,28,"-")</f>
        <v>-</v>
      </c>
      <c r="H125" s="5">
        <f ca="1" t="shared" si="16"/>
        <v>0</v>
      </c>
      <c r="I125" s="5">
        <f ca="1" t="shared" si="17"/>
        <v>0</v>
      </c>
      <c r="J125" s="5">
        <f ca="1" t="shared" si="18"/>
        <v>0</v>
      </c>
      <c r="K125" s="5">
        <f ca="1" t="shared" si="19"/>
        <v>0</v>
      </c>
      <c r="L125" s="5">
        <f ca="1" t="shared" si="14"/>
        <v>0</v>
      </c>
      <c r="M125" s="5">
        <f ca="1" t="shared" si="20"/>
        <v>0</v>
      </c>
      <c r="N125" s="5">
        <f ca="1" t="shared" si="21"/>
        <v>0</v>
      </c>
      <c r="P125" s="5" t="str">
        <f ca="1">IF(Q95&gt;27,28,"-")</f>
        <v>-</v>
      </c>
      <c r="Q125" s="5">
        <f ca="1" t="shared" si="22"/>
        <v>0</v>
      </c>
      <c r="R125" s="5">
        <f ca="1" t="shared" si="23"/>
        <v>0</v>
      </c>
      <c r="S125" s="5">
        <f ca="1" t="shared" si="24"/>
        <v>0</v>
      </c>
      <c r="T125" s="5">
        <f ca="1" t="shared" si="25"/>
        <v>0</v>
      </c>
      <c r="U125" s="5">
        <f ca="1" t="shared" si="15"/>
        <v>0</v>
      </c>
      <c r="V125" s="5">
        <f ca="1" t="shared" si="26"/>
        <v>0</v>
      </c>
      <c r="W125" s="5">
        <f ca="1" t="shared" si="27"/>
        <v>0</v>
      </c>
    </row>
    <row r="126" spans="7:23" ht="15.75" customHeight="1">
      <c r="G126" s="5" t="str">
        <f ca="1">IF(H95&gt;28,29,"-")</f>
        <v>-</v>
      </c>
      <c r="H126" s="5">
        <f ca="1" t="shared" si="16"/>
        <v>0</v>
      </c>
      <c r="I126" s="5">
        <f ca="1" t="shared" si="17"/>
        <v>0</v>
      </c>
      <c r="J126" s="5">
        <f ca="1" t="shared" si="18"/>
        <v>0</v>
      </c>
      <c r="K126" s="5">
        <f ca="1" t="shared" si="19"/>
        <v>0</v>
      </c>
      <c r="L126" s="5">
        <f ca="1" t="shared" si="14"/>
        <v>0</v>
      </c>
      <c r="M126" s="5">
        <f ca="1" t="shared" si="20"/>
        <v>0</v>
      </c>
      <c r="N126" s="5">
        <f ca="1" t="shared" si="21"/>
        <v>0</v>
      </c>
      <c r="P126" s="5" t="str">
        <f ca="1">IF(Q95&gt;28,29,"-")</f>
        <v>-</v>
      </c>
      <c r="Q126" s="5">
        <f ca="1" t="shared" si="22"/>
        <v>0</v>
      </c>
      <c r="R126" s="5">
        <f ca="1" t="shared" si="23"/>
        <v>0</v>
      </c>
      <c r="S126" s="5">
        <f ca="1" t="shared" si="24"/>
        <v>0</v>
      </c>
      <c r="T126" s="5">
        <f ca="1" t="shared" si="25"/>
        <v>0</v>
      </c>
      <c r="U126" s="5">
        <f ca="1" t="shared" si="15"/>
        <v>0</v>
      </c>
      <c r="V126" s="5">
        <f ca="1" t="shared" si="26"/>
        <v>0</v>
      </c>
      <c r="W126" s="5">
        <f ca="1" t="shared" si="27"/>
        <v>0</v>
      </c>
    </row>
    <row r="127" spans="7:23" ht="15.75" customHeight="1">
      <c r="G127" s="5" t="str">
        <f ca="1">IF(H95&gt;29,30,"-")</f>
        <v>-</v>
      </c>
      <c r="H127" s="5">
        <f ca="1" t="shared" si="16"/>
        <v>0</v>
      </c>
      <c r="I127" s="5">
        <f ca="1" t="shared" si="17"/>
        <v>0</v>
      </c>
      <c r="J127" s="5">
        <f ca="1" t="shared" si="18"/>
        <v>0</v>
      </c>
      <c r="K127" s="5">
        <f ca="1" t="shared" si="19"/>
        <v>0</v>
      </c>
      <c r="L127" s="5">
        <f ca="1" t="shared" si="14"/>
        <v>0</v>
      </c>
      <c r="M127" s="5">
        <f ca="1" t="shared" si="20"/>
        <v>0</v>
      </c>
      <c r="N127" s="5">
        <f ca="1" t="shared" si="21"/>
        <v>0</v>
      </c>
      <c r="P127" s="5" t="str">
        <f ca="1">IF(Q95&gt;29,30,"-")</f>
        <v>-</v>
      </c>
      <c r="Q127" s="5">
        <f ca="1" t="shared" si="22"/>
        <v>0</v>
      </c>
      <c r="R127" s="5">
        <f ca="1" t="shared" si="23"/>
        <v>0</v>
      </c>
      <c r="S127" s="5">
        <f ca="1" t="shared" si="24"/>
        <v>0</v>
      </c>
      <c r="T127" s="5">
        <f ca="1" t="shared" si="25"/>
        <v>0</v>
      </c>
      <c r="U127" s="5">
        <f ca="1" t="shared" si="15"/>
        <v>0</v>
      </c>
      <c r="V127" s="5">
        <f ca="1" t="shared" si="26"/>
        <v>0</v>
      </c>
      <c r="W127" s="5">
        <f ca="1" t="shared" si="27"/>
        <v>0</v>
      </c>
    </row>
    <row r="128" spans="7:23" ht="15.75" customHeight="1">
      <c r="G128" s="5" t="str">
        <f ca="1">IF(H95&gt;30,31,"-")</f>
        <v>-</v>
      </c>
      <c r="H128" s="5">
        <f ca="1" t="shared" si="16"/>
        <v>0</v>
      </c>
      <c r="I128" s="5">
        <f ca="1" t="shared" si="17"/>
        <v>0</v>
      </c>
      <c r="J128" s="5">
        <f ca="1" t="shared" si="18"/>
        <v>0</v>
      </c>
      <c r="K128" s="5">
        <f ca="1" t="shared" si="19"/>
        <v>0</v>
      </c>
      <c r="L128" s="5">
        <f ca="1" t="shared" si="14"/>
        <v>0</v>
      </c>
      <c r="M128" s="5">
        <f ca="1" t="shared" si="20"/>
        <v>0</v>
      </c>
      <c r="N128" s="5">
        <f ca="1" t="shared" si="21"/>
        <v>0</v>
      </c>
      <c r="P128" s="5" t="str">
        <f ca="1">IF(Q95&gt;30,31,"-")</f>
        <v>-</v>
      </c>
      <c r="Q128" s="5">
        <f ca="1" t="shared" si="22"/>
        <v>0</v>
      </c>
      <c r="R128" s="5">
        <f ca="1" t="shared" si="23"/>
        <v>0</v>
      </c>
      <c r="S128" s="5">
        <f ca="1" t="shared" si="24"/>
        <v>0</v>
      </c>
      <c r="T128" s="5">
        <f ca="1" t="shared" si="25"/>
        <v>0</v>
      </c>
      <c r="U128" s="5">
        <f ca="1" t="shared" si="15"/>
        <v>0</v>
      </c>
      <c r="V128" s="5">
        <f ca="1" t="shared" si="26"/>
        <v>0</v>
      </c>
      <c r="W128" s="5">
        <f ca="1" t="shared" si="27"/>
        <v>0</v>
      </c>
    </row>
    <row r="129" spans="7:23" ht="15.75" customHeight="1">
      <c r="G129" s="5" t="str">
        <f ca="1">IF(H95&gt;31,32,"-")</f>
        <v>-</v>
      </c>
      <c r="H129" s="5">
        <f ca="1" t="shared" si="16"/>
        <v>0</v>
      </c>
      <c r="I129" s="5">
        <f ca="1" t="shared" si="17"/>
        <v>0</v>
      </c>
      <c r="J129" s="5">
        <f ca="1" t="shared" si="18"/>
        <v>0</v>
      </c>
      <c r="K129" s="5">
        <f ca="1" t="shared" si="19"/>
        <v>0</v>
      </c>
      <c r="L129" s="5">
        <f ca="1" t="shared" si="14"/>
        <v>0</v>
      </c>
      <c r="M129" s="5">
        <f ca="1" t="shared" si="20"/>
        <v>0</v>
      </c>
      <c r="N129" s="5">
        <f ca="1" t="shared" si="21"/>
        <v>0</v>
      </c>
      <c r="P129" s="5" t="str">
        <f ca="1">IF(Q95&gt;31,32,"-")</f>
        <v>-</v>
      </c>
      <c r="Q129" s="5">
        <f ca="1" t="shared" si="22"/>
        <v>0</v>
      </c>
      <c r="R129" s="5">
        <f ca="1" t="shared" si="23"/>
        <v>0</v>
      </c>
      <c r="S129" s="5">
        <f ca="1" t="shared" si="24"/>
        <v>0</v>
      </c>
      <c r="T129" s="5">
        <f ca="1" t="shared" si="25"/>
        <v>0</v>
      </c>
      <c r="U129" s="5">
        <f ca="1" t="shared" si="15"/>
        <v>0</v>
      </c>
      <c r="V129" s="5">
        <f ca="1" t="shared" si="26"/>
        <v>0</v>
      </c>
      <c r="W129" s="5">
        <f ca="1" t="shared" si="27"/>
        <v>0</v>
      </c>
    </row>
    <row r="130" spans="7:23" ht="15.75" customHeight="1">
      <c r="G130" s="5" t="str">
        <f ca="1">IF(H95&gt;32,33,"-")</f>
        <v>-</v>
      </c>
      <c r="H130" s="5">
        <f ca="1" t="shared" si="16"/>
        <v>0</v>
      </c>
      <c r="I130" s="5">
        <f ca="1" t="shared" si="17"/>
        <v>0</v>
      </c>
      <c r="J130" s="5">
        <f ca="1" t="shared" si="18"/>
        <v>0</v>
      </c>
      <c r="K130" s="5">
        <f ca="1" t="shared" si="19"/>
        <v>0</v>
      </c>
      <c r="L130" s="5">
        <f ca="1" t="shared" si="14"/>
        <v>0</v>
      </c>
      <c r="M130" s="5">
        <f ca="1" t="shared" si="20"/>
        <v>0</v>
      </c>
      <c r="N130" s="5">
        <f ca="1" t="shared" si="21"/>
        <v>0</v>
      </c>
      <c r="P130" s="5" t="str">
        <f ca="1">IF(Q95&gt;32,33,"-")</f>
        <v>-</v>
      </c>
      <c r="Q130" s="5">
        <f ca="1" t="shared" si="22"/>
        <v>0</v>
      </c>
      <c r="R130" s="5">
        <f ca="1" t="shared" si="23"/>
        <v>0</v>
      </c>
      <c r="S130" s="5">
        <f ca="1" t="shared" si="24"/>
        <v>0</v>
      </c>
      <c r="T130" s="5">
        <f ca="1" t="shared" si="25"/>
        <v>0</v>
      </c>
      <c r="U130" s="5">
        <f ca="1" t="shared" si="15"/>
        <v>0</v>
      </c>
      <c r="V130" s="5">
        <f ca="1" t="shared" si="26"/>
        <v>0</v>
      </c>
      <c r="W130" s="5">
        <f ca="1" t="shared" si="27"/>
        <v>0</v>
      </c>
    </row>
    <row r="131" spans="7:23" ht="15.75" customHeight="1">
      <c r="G131" s="5" t="str">
        <f ca="1">IF(H95&gt;33,34,"-")</f>
        <v>-</v>
      </c>
      <c r="H131" s="5">
        <f ca="1" t="shared" si="16"/>
        <v>0</v>
      </c>
      <c r="I131" s="5">
        <f ca="1" t="shared" si="17"/>
        <v>0</v>
      </c>
      <c r="J131" s="5">
        <f ca="1" t="shared" si="18"/>
        <v>0</v>
      </c>
      <c r="K131" s="5">
        <f ca="1" t="shared" si="19"/>
        <v>0</v>
      </c>
      <c r="L131" s="5">
        <f ca="1" t="shared" si="14"/>
        <v>0</v>
      </c>
      <c r="M131" s="5">
        <f ca="1" t="shared" si="20"/>
        <v>0</v>
      </c>
      <c r="N131" s="5">
        <f ca="1" t="shared" si="21"/>
        <v>0</v>
      </c>
      <c r="P131" s="5" t="str">
        <f ca="1">IF(Q95&gt;33,34,"-")</f>
        <v>-</v>
      </c>
      <c r="Q131" s="5">
        <f ca="1" t="shared" si="22"/>
        <v>0</v>
      </c>
      <c r="R131" s="5">
        <f ca="1" t="shared" si="23"/>
        <v>0</v>
      </c>
      <c r="S131" s="5">
        <f ca="1" t="shared" si="24"/>
        <v>0</v>
      </c>
      <c r="T131" s="5">
        <f ca="1" t="shared" si="25"/>
        <v>0</v>
      </c>
      <c r="U131" s="5">
        <f ca="1" t="shared" si="15"/>
        <v>0</v>
      </c>
      <c r="V131" s="5">
        <f ca="1" t="shared" si="26"/>
        <v>0</v>
      </c>
      <c r="W131" s="5">
        <f ca="1" t="shared" si="27"/>
        <v>0</v>
      </c>
    </row>
    <row r="132" spans="7:23" ht="15.75" customHeight="1">
      <c r="G132" s="5" t="str">
        <f ca="1">IF(H95&gt;34,35,"-")</f>
        <v>-</v>
      </c>
      <c r="H132" s="5">
        <f ca="1" t="shared" si="16"/>
        <v>0</v>
      </c>
      <c r="I132" s="5">
        <f ca="1" t="shared" si="17"/>
        <v>0</v>
      </c>
      <c r="J132" s="5">
        <f ca="1" t="shared" si="18"/>
        <v>0</v>
      </c>
      <c r="K132" s="5">
        <f ca="1" t="shared" si="19"/>
        <v>0</v>
      </c>
      <c r="L132" s="5">
        <f ca="1" t="shared" si="14"/>
        <v>0</v>
      </c>
      <c r="M132" s="5">
        <f ca="1" t="shared" si="20"/>
        <v>0</v>
      </c>
      <c r="N132" s="5">
        <f ca="1" t="shared" si="21"/>
        <v>0</v>
      </c>
      <c r="P132" s="5" t="str">
        <f ca="1">IF(Q95&gt;34,35,"-")</f>
        <v>-</v>
      </c>
      <c r="Q132" s="5">
        <f ca="1" t="shared" si="22"/>
        <v>0</v>
      </c>
      <c r="R132" s="5">
        <f ca="1" t="shared" si="23"/>
        <v>0</v>
      </c>
      <c r="S132" s="5">
        <f ca="1" t="shared" si="24"/>
        <v>0</v>
      </c>
      <c r="T132" s="5">
        <f ca="1" t="shared" si="25"/>
        <v>0</v>
      </c>
      <c r="U132" s="5">
        <f ca="1" t="shared" si="15"/>
        <v>0</v>
      </c>
      <c r="V132" s="5">
        <f ca="1" t="shared" si="26"/>
        <v>0</v>
      </c>
      <c r="W132" s="5">
        <f ca="1" t="shared" si="27"/>
        <v>0</v>
      </c>
    </row>
    <row r="133" spans="7:23" ht="15.75" customHeight="1">
      <c r="G133" s="5" t="str">
        <f ca="1">IF(H95&gt;35,36,"-")</f>
        <v>-</v>
      </c>
      <c r="H133" s="5">
        <f ca="1" t="shared" si="16"/>
        <v>0</v>
      </c>
      <c r="I133" s="5">
        <f ca="1" t="shared" si="17"/>
        <v>0</v>
      </c>
      <c r="J133" s="5">
        <f ca="1" t="shared" si="18"/>
        <v>0</v>
      </c>
      <c r="K133" s="5">
        <f ca="1" t="shared" si="19"/>
        <v>0</v>
      </c>
      <c r="L133" s="5">
        <f ca="1" t="shared" si="14"/>
        <v>0</v>
      </c>
      <c r="M133" s="5">
        <f ca="1" t="shared" si="20"/>
        <v>0</v>
      </c>
      <c r="N133" s="5">
        <f ca="1" t="shared" si="21"/>
        <v>0</v>
      </c>
      <c r="P133" s="5" t="str">
        <f ca="1">IF(Q95&gt;35,36,"-")</f>
        <v>-</v>
      </c>
      <c r="Q133" s="5">
        <f ca="1" t="shared" si="22"/>
        <v>0</v>
      </c>
      <c r="R133" s="5">
        <f ca="1" t="shared" si="23"/>
        <v>0</v>
      </c>
      <c r="S133" s="5">
        <f ca="1" t="shared" si="24"/>
        <v>0</v>
      </c>
      <c r="T133" s="5">
        <f ca="1" t="shared" si="25"/>
        <v>0</v>
      </c>
      <c r="U133" s="5">
        <f ca="1" t="shared" si="15"/>
        <v>0</v>
      </c>
      <c r="V133" s="5">
        <f ca="1" t="shared" si="26"/>
        <v>0</v>
      </c>
      <c r="W133" s="5">
        <f ca="1" t="shared" si="27"/>
        <v>0</v>
      </c>
    </row>
    <row r="134" spans="7:23" ht="15.75" customHeight="1">
      <c r="G134" s="5" t="str">
        <f ca="1">IF(H95&gt;36,37,"-")</f>
        <v>-</v>
      </c>
      <c r="H134" s="5">
        <f ca="1" t="shared" si="16"/>
        <v>0</v>
      </c>
      <c r="I134" s="5">
        <f ca="1" t="shared" si="17"/>
        <v>0</v>
      </c>
      <c r="J134" s="5">
        <f ca="1" t="shared" si="18"/>
        <v>0</v>
      </c>
      <c r="K134" s="5">
        <f ca="1" t="shared" si="19"/>
        <v>0</v>
      </c>
      <c r="L134" s="5">
        <f ca="1" t="shared" si="14"/>
        <v>0</v>
      </c>
      <c r="M134" s="5">
        <f ca="1" t="shared" si="20"/>
        <v>0</v>
      </c>
      <c r="N134" s="5">
        <f ca="1" t="shared" si="21"/>
        <v>0</v>
      </c>
      <c r="P134" s="5" t="str">
        <f ca="1">IF(Q95&gt;36,37,"-")</f>
        <v>-</v>
      </c>
      <c r="Q134" s="5">
        <f ca="1" t="shared" si="22"/>
        <v>0</v>
      </c>
      <c r="R134" s="5">
        <f ca="1" t="shared" si="23"/>
        <v>0</v>
      </c>
      <c r="S134" s="5">
        <f ca="1" t="shared" si="24"/>
        <v>0</v>
      </c>
      <c r="T134" s="5">
        <f ca="1" t="shared" si="25"/>
        <v>0</v>
      </c>
      <c r="U134" s="5">
        <f ca="1" t="shared" si="15"/>
        <v>0</v>
      </c>
      <c r="V134" s="5">
        <f ca="1" t="shared" si="26"/>
        <v>0</v>
      </c>
      <c r="W134" s="5">
        <f ca="1" t="shared" si="27"/>
        <v>0</v>
      </c>
    </row>
    <row r="135" spans="7:23" ht="15.75" customHeight="1">
      <c r="G135" s="5" t="str">
        <f ca="1">IF(H95&gt;37,38,"-")</f>
        <v>-</v>
      </c>
      <c r="H135" s="5">
        <f ca="1" t="shared" si="16"/>
        <v>0</v>
      </c>
      <c r="I135" s="5">
        <f ca="1" t="shared" si="17"/>
        <v>0</v>
      </c>
      <c r="J135" s="5">
        <f ca="1" t="shared" si="18"/>
        <v>0</v>
      </c>
      <c r="K135" s="5">
        <f ca="1" t="shared" si="19"/>
        <v>0</v>
      </c>
      <c r="L135" s="5">
        <f ca="1" t="shared" si="14"/>
        <v>0</v>
      </c>
      <c r="M135" s="5">
        <f ca="1" t="shared" si="20"/>
        <v>0</v>
      </c>
      <c r="N135" s="5">
        <f ca="1" t="shared" si="21"/>
        <v>0</v>
      </c>
      <c r="P135" s="5" t="str">
        <f ca="1">IF(Q95&gt;37,38,"-")</f>
        <v>-</v>
      </c>
      <c r="Q135" s="5">
        <f ca="1" t="shared" si="22"/>
        <v>0</v>
      </c>
      <c r="R135" s="5">
        <f ca="1" t="shared" si="23"/>
        <v>0</v>
      </c>
      <c r="S135" s="5">
        <f ca="1" t="shared" si="24"/>
        <v>0</v>
      </c>
      <c r="T135" s="5">
        <f ca="1" t="shared" si="25"/>
        <v>0</v>
      </c>
      <c r="U135" s="5">
        <f ca="1" t="shared" si="15"/>
        <v>0</v>
      </c>
      <c r="V135" s="5">
        <f ca="1" t="shared" si="26"/>
        <v>0</v>
      </c>
      <c r="W135" s="5">
        <f ca="1" t="shared" si="27"/>
        <v>0</v>
      </c>
    </row>
    <row r="136" spans="7:23" ht="15.75" customHeight="1">
      <c r="G136" s="5" t="str">
        <f ca="1">IF(H95&gt;38,39,"-")</f>
        <v>-</v>
      </c>
      <c r="H136" s="5">
        <f ca="1" t="shared" si="16"/>
        <v>0</v>
      </c>
      <c r="I136" s="5">
        <f ca="1" t="shared" si="17"/>
        <v>0</v>
      </c>
      <c r="J136" s="5">
        <f ca="1" t="shared" si="18"/>
        <v>0</v>
      </c>
      <c r="K136" s="5">
        <f ca="1" t="shared" si="19"/>
        <v>0</v>
      </c>
      <c r="L136" s="5">
        <f ca="1" t="shared" si="14"/>
        <v>0</v>
      </c>
      <c r="M136" s="5">
        <f ca="1" t="shared" si="20"/>
        <v>0</v>
      </c>
      <c r="N136" s="5">
        <f ca="1" t="shared" si="21"/>
        <v>0</v>
      </c>
      <c r="P136" s="5" t="str">
        <f ca="1">IF(Q95&gt;38,39,"-")</f>
        <v>-</v>
      </c>
      <c r="Q136" s="5">
        <f ca="1" t="shared" si="22"/>
        <v>0</v>
      </c>
      <c r="R136" s="5">
        <f ca="1" t="shared" si="23"/>
        <v>0</v>
      </c>
      <c r="S136" s="5">
        <f ca="1" t="shared" si="24"/>
        <v>0</v>
      </c>
      <c r="T136" s="5">
        <f ca="1" t="shared" si="25"/>
        <v>0</v>
      </c>
      <c r="U136" s="5">
        <f ca="1" t="shared" si="15"/>
        <v>0</v>
      </c>
      <c r="V136" s="5">
        <f ca="1" t="shared" si="26"/>
        <v>0</v>
      </c>
      <c r="W136" s="5">
        <f ca="1" t="shared" si="27"/>
        <v>0</v>
      </c>
    </row>
    <row r="137" spans="7:23" ht="15.75" customHeight="1">
      <c r="G137" s="5" t="str">
        <f ca="1">IF(H95&gt;39,40,"-")</f>
        <v>-</v>
      </c>
      <c r="H137" s="5">
        <f ca="1" t="shared" si="16"/>
        <v>0</v>
      </c>
      <c r="I137" s="5">
        <f ca="1" t="shared" si="17"/>
        <v>0</v>
      </c>
      <c r="J137" s="5">
        <f ca="1" t="shared" si="18"/>
        <v>0</v>
      </c>
      <c r="K137" s="5">
        <f ca="1" t="shared" si="19"/>
        <v>0</v>
      </c>
      <c r="L137" s="5">
        <f ca="1" t="shared" si="14"/>
        <v>0</v>
      </c>
      <c r="M137" s="5">
        <f ca="1" t="shared" si="20"/>
        <v>0</v>
      </c>
      <c r="N137" s="5">
        <f ca="1" t="shared" si="21"/>
        <v>0</v>
      </c>
      <c r="P137" s="5" t="str">
        <f ca="1">IF(Q95&gt;39,40,"-")</f>
        <v>-</v>
      </c>
      <c r="Q137" s="5">
        <f ca="1" t="shared" si="22"/>
        <v>0</v>
      </c>
      <c r="R137" s="5">
        <f ca="1" t="shared" si="23"/>
        <v>0</v>
      </c>
      <c r="S137" s="5">
        <f ca="1" t="shared" si="24"/>
        <v>0</v>
      </c>
      <c r="T137" s="5">
        <f ca="1" t="shared" si="25"/>
        <v>0</v>
      </c>
      <c r="U137" s="5">
        <f ca="1" t="shared" si="15"/>
        <v>0</v>
      </c>
      <c r="V137" s="5">
        <f ca="1" t="shared" si="26"/>
        <v>0</v>
      </c>
      <c r="W137" s="5">
        <f ca="1" t="shared" si="27"/>
        <v>0</v>
      </c>
    </row>
    <row r="138" spans="7:23" ht="15.75" customHeight="1">
      <c r="G138" s="5" t="str">
        <f ca="1">IF(H95&gt;40,41,"-")</f>
        <v>-</v>
      </c>
      <c r="H138" s="5">
        <f ca="1" t="shared" si="16"/>
        <v>0</v>
      </c>
      <c r="I138" s="5">
        <f ca="1" t="shared" si="17"/>
        <v>0</v>
      </c>
      <c r="J138" s="5">
        <f ca="1" t="shared" si="18"/>
        <v>0</v>
      </c>
      <c r="K138" s="5">
        <f ca="1" t="shared" si="19"/>
        <v>0</v>
      </c>
      <c r="L138" s="5">
        <f ca="1" t="shared" si="14"/>
        <v>0</v>
      </c>
      <c r="M138" s="5">
        <f ca="1" t="shared" si="20"/>
        <v>0</v>
      </c>
      <c r="N138" s="5">
        <f ca="1" t="shared" si="21"/>
        <v>0</v>
      </c>
      <c r="P138" s="5" t="str">
        <f ca="1">IF(Q95&gt;40,41,"-")</f>
        <v>-</v>
      </c>
      <c r="Q138" s="5">
        <f ca="1" t="shared" si="22"/>
        <v>0</v>
      </c>
      <c r="R138" s="5">
        <f ca="1" t="shared" si="23"/>
        <v>0</v>
      </c>
      <c r="S138" s="5">
        <f ca="1" t="shared" si="24"/>
        <v>0</v>
      </c>
      <c r="T138" s="5">
        <f ca="1" t="shared" si="25"/>
        <v>0</v>
      </c>
      <c r="U138" s="5">
        <f ca="1" t="shared" si="15"/>
        <v>0</v>
      </c>
      <c r="V138" s="5">
        <f ca="1" t="shared" si="26"/>
        <v>0</v>
      </c>
      <c r="W138" s="5">
        <f ca="1" t="shared" si="27"/>
        <v>0</v>
      </c>
    </row>
    <row r="139" spans="7:23" ht="15.75" customHeight="1">
      <c r="G139" s="5" t="str">
        <f ca="1">IF(H95&gt;41,42,"-")</f>
        <v>-</v>
      </c>
      <c r="H139" s="5">
        <f ca="1" t="shared" si="16"/>
        <v>0</v>
      </c>
      <c r="I139" s="5">
        <f ca="1" t="shared" si="17"/>
        <v>0</v>
      </c>
      <c r="J139" s="5">
        <f ca="1" t="shared" si="18"/>
        <v>0</v>
      </c>
      <c r="K139" s="5">
        <f ca="1" t="shared" si="19"/>
        <v>0</v>
      </c>
      <c r="L139" s="5">
        <f ca="1" t="shared" si="14"/>
        <v>0</v>
      </c>
      <c r="M139" s="5">
        <f ca="1" t="shared" si="20"/>
        <v>0</v>
      </c>
      <c r="N139" s="5">
        <f ca="1" t="shared" si="21"/>
        <v>0</v>
      </c>
      <c r="P139" s="5" t="str">
        <f ca="1">IF(Q95&gt;41,42,"-")</f>
        <v>-</v>
      </c>
      <c r="Q139" s="5">
        <f ca="1" t="shared" si="22"/>
        <v>0</v>
      </c>
      <c r="R139" s="5">
        <f ca="1" t="shared" si="23"/>
        <v>0</v>
      </c>
      <c r="S139" s="5">
        <f ca="1" t="shared" si="24"/>
        <v>0</v>
      </c>
      <c r="T139" s="5">
        <f ca="1" t="shared" si="25"/>
        <v>0</v>
      </c>
      <c r="U139" s="5">
        <f ca="1" t="shared" si="15"/>
        <v>0</v>
      </c>
      <c r="V139" s="5">
        <f ca="1" t="shared" si="26"/>
        <v>0</v>
      </c>
      <c r="W139" s="5">
        <f ca="1" t="shared" si="27"/>
        <v>0</v>
      </c>
    </row>
    <row r="140" spans="7:23" ht="15.75" customHeight="1">
      <c r="G140" s="5" t="str">
        <f ca="1">IF(H95&gt;42,43,"-")</f>
        <v>-</v>
      </c>
      <c r="H140" s="5">
        <f ca="1" t="shared" si="16"/>
        <v>0</v>
      </c>
      <c r="I140" s="5">
        <f ca="1" t="shared" si="17"/>
        <v>0</v>
      </c>
      <c r="J140" s="5">
        <f ca="1" t="shared" si="18"/>
        <v>0</v>
      </c>
      <c r="K140" s="5">
        <f ca="1" t="shared" si="19"/>
        <v>0</v>
      </c>
      <c r="L140" s="5">
        <f ca="1" t="shared" si="14"/>
        <v>0</v>
      </c>
      <c r="M140" s="5">
        <f ca="1" t="shared" si="20"/>
        <v>0</v>
      </c>
      <c r="N140" s="5">
        <f ca="1" t="shared" si="21"/>
        <v>0</v>
      </c>
      <c r="P140" s="5" t="str">
        <f ca="1">IF(Q95&gt;42,43,"-")</f>
        <v>-</v>
      </c>
      <c r="Q140" s="5">
        <f ca="1" t="shared" si="22"/>
        <v>0</v>
      </c>
      <c r="R140" s="5">
        <f ca="1" t="shared" si="23"/>
        <v>0</v>
      </c>
      <c r="S140" s="5">
        <f ca="1" t="shared" si="24"/>
        <v>0</v>
      </c>
      <c r="T140" s="5">
        <f ca="1" t="shared" si="25"/>
        <v>0</v>
      </c>
      <c r="U140" s="5">
        <f ca="1" t="shared" si="15"/>
        <v>0</v>
      </c>
      <c r="V140" s="5">
        <f ca="1" t="shared" si="26"/>
        <v>0</v>
      </c>
      <c r="W140" s="5">
        <f ca="1" t="shared" si="27"/>
        <v>0</v>
      </c>
    </row>
    <row r="141" spans="7:23" ht="15.75" customHeight="1">
      <c r="G141" s="5" t="str">
        <f ca="1">IF(H95&gt;43,44,"-")</f>
        <v>-</v>
      </c>
      <c r="H141" s="5">
        <f ca="1" t="shared" si="16"/>
        <v>0</v>
      </c>
      <c r="I141" s="5">
        <f ca="1" t="shared" si="17"/>
        <v>0</v>
      </c>
      <c r="J141" s="5">
        <f ca="1" t="shared" si="18"/>
        <v>0</v>
      </c>
      <c r="K141" s="5">
        <f ca="1" t="shared" si="19"/>
        <v>0</v>
      </c>
      <c r="L141" s="5">
        <f ca="1" t="shared" si="14"/>
        <v>0</v>
      </c>
      <c r="M141" s="5">
        <f ca="1" t="shared" si="20"/>
        <v>0</v>
      </c>
      <c r="N141" s="5">
        <f ca="1" t="shared" si="21"/>
        <v>0</v>
      </c>
      <c r="P141" s="5" t="str">
        <f ca="1">IF(Q95&gt;43,44,"-")</f>
        <v>-</v>
      </c>
      <c r="Q141" s="5">
        <f ca="1" t="shared" si="22"/>
        <v>0</v>
      </c>
      <c r="R141" s="5">
        <f ca="1" t="shared" si="23"/>
        <v>0</v>
      </c>
      <c r="S141" s="5">
        <f ca="1" t="shared" si="24"/>
        <v>0</v>
      </c>
      <c r="T141" s="5">
        <f ca="1" t="shared" si="25"/>
        <v>0</v>
      </c>
      <c r="U141" s="5">
        <f ca="1" t="shared" si="15"/>
        <v>0</v>
      </c>
      <c r="V141" s="5">
        <f ca="1" t="shared" si="26"/>
        <v>0</v>
      </c>
      <c r="W141" s="5">
        <f ca="1" t="shared" si="27"/>
        <v>0</v>
      </c>
    </row>
    <row r="142" spans="7:23" ht="15.75" customHeight="1">
      <c r="G142" s="5" t="str">
        <f ca="1">IF(H95&gt;44,45,"-")</f>
        <v>-</v>
      </c>
      <c r="H142" s="5">
        <f ca="1" t="shared" si="16"/>
        <v>0</v>
      </c>
      <c r="I142" s="5">
        <f ca="1" t="shared" si="17"/>
        <v>0</v>
      </c>
      <c r="J142" s="5">
        <f ca="1" t="shared" si="18"/>
        <v>0</v>
      </c>
      <c r="K142" s="5">
        <f ca="1" t="shared" si="19"/>
        <v>0</v>
      </c>
      <c r="L142" s="5">
        <f ca="1" t="shared" si="14"/>
        <v>0</v>
      </c>
      <c r="M142" s="5">
        <f ca="1" t="shared" si="20"/>
        <v>0</v>
      </c>
      <c r="N142" s="5">
        <f ca="1" t="shared" si="21"/>
        <v>0</v>
      </c>
      <c r="P142" s="5" t="str">
        <f ca="1">IF(Q95&gt;44,45,"-")</f>
        <v>-</v>
      </c>
      <c r="Q142" s="5">
        <f ca="1" t="shared" si="22"/>
        <v>0</v>
      </c>
      <c r="R142" s="5">
        <f ca="1" t="shared" si="23"/>
        <v>0</v>
      </c>
      <c r="S142" s="5">
        <f ca="1" t="shared" si="24"/>
        <v>0</v>
      </c>
      <c r="T142" s="5">
        <f ca="1" t="shared" si="25"/>
        <v>0</v>
      </c>
      <c r="U142" s="5">
        <f ca="1" t="shared" si="15"/>
        <v>0</v>
      </c>
      <c r="V142" s="5">
        <f ca="1" t="shared" si="26"/>
        <v>0</v>
      </c>
      <c r="W142" s="5">
        <f ca="1" t="shared" si="27"/>
        <v>0</v>
      </c>
    </row>
    <row r="143" spans="7:23" ht="15.75" customHeight="1">
      <c r="G143" s="5" t="str">
        <f ca="1">IF(H95&gt;45,46,"-")</f>
        <v>-</v>
      </c>
      <c r="H143" s="5">
        <f ca="1" t="shared" si="16"/>
        <v>0</v>
      </c>
      <c r="I143" s="5">
        <f ca="1" t="shared" si="17"/>
        <v>0</v>
      </c>
      <c r="J143" s="5">
        <f ca="1" t="shared" si="18"/>
        <v>0</v>
      </c>
      <c r="K143" s="5">
        <f ca="1" t="shared" si="19"/>
        <v>0</v>
      </c>
      <c r="L143" s="5">
        <f ca="1" t="shared" si="14"/>
        <v>0</v>
      </c>
      <c r="M143" s="5">
        <f ca="1" t="shared" si="20"/>
        <v>0</v>
      </c>
      <c r="N143" s="5">
        <f ca="1" t="shared" si="21"/>
        <v>0</v>
      </c>
      <c r="P143" s="5" t="str">
        <f ca="1">IF(Q95&gt;45,46,"-")</f>
        <v>-</v>
      </c>
      <c r="Q143" s="5">
        <f ca="1" t="shared" si="22"/>
        <v>0</v>
      </c>
      <c r="R143" s="5">
        <f ca="1" t="shared" si="23"/>
        <v>0</v>
      </c>
      <c r="S143" s="5">
        <f ca="1" t="shared" si="24"/>
        <v>0</v>
      </c>
      <c r="T143" s="5">
        <f ca="1" t="shared" si="25"/>
        <v>0</v>
      </c>
      <c r="U143" s="5">
        <f ca="1" t="shared" si="15"/>
        <v>0</v>
      </c>
      <c r="V143" s="5">
        <f ca="1" t="shared" si="26"/>
        <v>0</v>
      </c>
      <c r="W143" s="5">
        <f ca="1" t="shared" si="27"/>
        <v>0</v>
      </c>
    </row>
    <row r="144" spans="7:23" ht="15.75" customHeight="1">
      <c r="G144" s="5" t="str">
        <f ca="1">IF(H95&gt;46,47,"-")</f>
        <v>-</v>
      </c>
      <c r="H144" s="5">
        <f ca="1" t="shared" si="16"/>
        <v>0</v>
      </c>
      <c r="I144" s="5">
        <f ca="1" t="shared" si="17"/>
        <v>0</v>
      </c>
      <c r="J144" s="5">
        <f ca="1" t="shared" si="18"/>
        <v>0</v>
      </c>
      <c r="K144" s="5">
        <f ca="1" t="shared" si="19"/>
        <v>0</v>
      </c>
      <c r="L144" s="5">
        <f ca="1" t="shared" si="14"/>
        <v>0</v>
      </c>
      <c r="M144" s="5">
        <f ca="1" t="shared" si="20"/>
        <v>0</v>
      </c>
      <c r="N144" s="5">
        <f ca="1" t="shared" si="21"/>
        <v>0</v>
      </c>
      <c r="P144" s="5" t="str">
        <f ca="1">IF(Q95&gt;46,47,"-")</f>
        <v>-</v>
      </c>
      <c r="Q144" s="5">
        <f ca="1" t="shared" si="22"/>
        <v>0</v>
      </c>
      <c r="R144" s="5">
        <f ca="1" t="shared" si="23"/>
        <v>0</v>
      </c>
      <c r="S144" s="5">
        <f ca="1" t="shared" si="24"/>
        <v>0</v>
      </c>
      <c r="T144" s="5">
        <f ca="1" t="shared" si="25"/>
        <v>0</v>
      </c>
      <c r="U144" s="5">
        <f ca="1" t="shared" si="15"/>
        <v>0</v>
      </c>
      <c r="V144" s="5">
        <f ca="1" t="shared" si="26"/>
        <v>0</v>
      </c>
      <c r="W144" s="5">
        <f ca="1" t="shared" si="27"/>
        <v>0</v>
      </c>
    </row>
    <row r="145" spans="7:23" ht="15.75" customHeight="1">
      <c r="G145" s="5" t="str">
        <f ca="1">IF(H95&gt;47,48,"-")</f>
        <v>-</v>
      </c>
      <c r="H145" s="5">
        <f ca="1" t="shared" si="16"/>
        <v>0</v>
      </c>
      <c r="I145" s="5">
        <f ca="1" t="shared" si="17"/>
        <v>0</v>
      </c>
      <c r="J145" s="5">
        <f ca="1" t="shared" si="18"/>
        <v>0</v>
      </c>
      <c r="K145" s="5">
        <f ca="1" t="shared" si="19"/>
        <v>0</v>
      </c>
      <c r="L145" s="5">
        <f ca="1" t="shared" si="14"/>
        <v>0</v>
      </c>
      <c r="M145" s="5">
        <f ca="1" t="shared" si="20"/>
        <v>0</v>
      </c>
      <c r="N145" s="5">
        <f ca="1" t="shared" si="21"/>
        <v>0</v>
      </c>
      <c r="P145" s="5" t="str">
        <f ca="1">IF(Q95&gt;47,48,"-")</f>
        <v>-</v>
      </c>
      <c r="Q145" s="5">
        <f ca="1" t="shared" si="22"/>
        <v>0</v>
      </c>
      <c r="R145" s="5">
        <f ca="1" t="shared" si="23"/>
        <v>0</v>
      </c>
      <c r="S145" s="5">
        <f ca="1" t="shared" si="24"/>
        <v>0</v>
      </c>
      <c r="T145" s="5">
        <f ca="1" t="shared" si="25"/>
        <v>0</v>
      </c>
      <c r="U145" s="5">
        <f ca="1" t="shared" si="15"/>
        <v>0</v>
      </c>
      <c r="V145" s="5">
        <f ca="1" t="shared" si="26"/>
        <v>0</v>
      </c>
      <c r="W145" s="5">
        <f ca="1" t="shared" si="27"/>
        <v>0</v>
      </c>
    </row>
    <row r="146" spans="7:23" ht="15.75" customHeight="1">
      <c r="G146" s="5" t="str">
        <f ca="1">IF(H95&gt;48,49,"-")</f>
        <v>-</v>
      </c>
      <c r="H146" s="5">
        <f ca="1" t="shared" si="16"/>
        <v>0</v>
      </c>
      <c r="I146" s="5">
        <f ca="1" t="shared" si="17"/>
        <v>0</v>
      </c>
      <c r="J146" s="5">
        <f ca="1" t="shared" si="18"/>
        <v>0</v>
      </c>
      <c r="K146" s="5">
        <f ca="1" t="shared" si="19"/>
        <v>0</v>
      </c>
      <c r="L146" s="5">
        <f ca="1" t="shared" si="14"/>
        <v>0</v>
      </c>
      <c r="M146" s="5">
        <f ca="1" t="shared" si="20"/>
        <v>0</v>
      </c>
      <c r="N146" s="5">
        <f ca="1" t="shared" si="21"/>
        <v>0</v>
      </c>
      <c r="P146" s="5" t="str">
        <f ca="1">IF(Q95&gt;48,49,"-")</f>
        <v>-</v>
      </c>
      <c r="Q146" s="5">
        <f ca="1" t="shared" si="22"/>
        <v>0</v>
      </c>
      <c r="R146" s="5">
        <f ca="1" t="shared" si="23"/>
        <v>0</v>
      </c>
      <c r="S146" s="5">
        <f ca="1" t="shared" si="24"/>
        <v>0</v>
      </c>
      <c r="T146" s="5">
        <f ca="1" t="shared" si="25"/>
        <v>0</v>
      </c>
      <c r="U146" s="5">
        <f ca="1" t="shared" si="15"/>
        <v>0</v>
      </c>
      <c r="V146" s="5">
        <f ca="1" t="shared" si="26"/>
        <v>0</v>
      </c>
      <c r="W146" s="5">
        <f ca="1" t="shared" si="27"/>
        <v>0</v>
      </c>
    </row>
    <row r="147" spans="7:23" ht="15.75" customHeight="1">
      <c r="G147" s="5" t="str">
        <f ca="1">IF(H95&gt;49,50,"-")</f>
        <v>-</v>
      </c>
      <c r="H147" s="5">
        <f ca="1" t="shared" si="16"/>
        <v>0</v>
      </c>
      <c r="I147" s="5">
        <f ca="1" t="shared" si="17"/>
        <v>0</v>
      </c>
      <c r="J147" s="5">
        <f ca="1" t="shared" si="18"/>
        <v>0</v>
      </c>
      <c r="K147" s="5">
        <f ca="1" t="shared" si="19"/>
        <v>0</v>
      </c>
      <c r="L147" s="5">
        <f ca="1" t="shared" si="14"/>
        <v>0</v>
      </c>
      <c r="M147" s="5">
        <f ca="1" t="shared" si="20"/>
        <v>0</v>
      </c>
      <c r="N147" s="5">
        <f ca="1" t="shared" si="21"/>
        <v>0</v>
      </c>
      <c r="P147" s="5" t="str">
        <f ca="1">IF(Q95&gt;49,50,"-")</f>
        <v>-</v>
      </c>
      <c r="Q147" s="5">
        <f ca="1" t="shared" si="22"/>
        <v>0</v>
      </c>
      <c r="R147" s="5">
        <f ca="1" t="shared" si="23"/>
        <v>0</v>
      </c>
      <c r="S147" s="5">
        <f ca="1" t="shared" si="24"/>
        <v>0</v>
      </c>
      <c r="T147" s="5">
        <f ca="1" t="shared" si="25"/>
        <v>0</v>
      </c>
      <c r="U147" s="5">
        <f ca="1" t="shared" si="15"/>
        <v>0</v>
      </c>
      <c r="V147" s="5">
        <f ca="1" t="shared" si="26"/>
        <v>0</v>
      </c>
      <c r="W147" s="5">
        <f ca="1" t="shared" si="27"/>
        <v>0</v>
      </c>
    </row>
    <row r="148" spans="7:23" ht="15.75" customHeight="1">
      <c r="G148" s="5" t="str">
        <f ca="1">IF(H95&gt;50,51,"-")</f>
        <v>-</v>
      </c>
      <c r="H148" s="5">
        <f ca="1" t="shared" si="16"/>
        <v>0</v>
      </c>
      <c r="I148" s="5">
        <f ca="1" t="shared" si="17"/>
        <v>0</v>
      </c>
      <c r="J148" s="5">
        <f ca="1" t="shared" si="18"/>
        <v>0</v>
      </c>
      <c r="K148" s="5">
        <f ca="1" t="shared" si="19"/>
        <v>0</v>
      </c>
      <c r="L148" s="5">
        <f ca="1" t="shared" si="14"/>
        <v>0</v>
      </c>
      <c r="M148" s="5">
        <f ca="1" t="shared" si="20"/>
        <v>0</v>
      </c>
      <c r="N148" s="5">
        <f ca="1" t="shared" si="21"/>
        <v>0</v>
      </c>
      <c r="P148" s="5" t="str">
        <f ca="1">IF(Q95&gt;50,51,"-")</f>
        <v>-</v>
      </c>
      <c r="Q148" s="5">
        <f ca="1" t="shared" si="22"/>
        <v>0</v>
      </c>
      <c r="R148" s="5">
        <f ca="1" t="shared" si="23"/>
        <v>0</v>
      </c>
      <c r="S148" s="5">
        <f ca="1" t="shared" si="24"/>
        <v>0</v>
      </c>
      <c r="T148" s="5">
        <f ca="1" t="shared" si="25"/>
        <v>0</v>
      </c>
      <c r="U148" s="5">
        <f ca="1" t="shared" si="15"/>
        <v>0</v>
      </c>
      <c r="V148" s="5">
        <f ca="1" t="shared" si="26"/>
        <v>0</v>
      </c>
      <c r="W148" s="5">
        <f ca="1" t="shared" si="27"/>
        <v>0</v>
      </c>
    </row>
    <row r="149" spans="7:23" ht="15.75" customHeight="1">
      <c r="G149" s="5" t="str">
        <f ca="1">IF(H95&gt;51,52,"-")</f>
        <v>-</v>
      </c>
      <c r="H149" s="5">
        <f ca="1" t="shared" si="16"/>
        <v>0</v>
      </c>
      <c r="I149" s="5">
        <f ca="1" t="shared" si="17"/>
        <v>0</v>
      </c>
      <c r="J149" s="5">
        <f ca="1" t="shared" si="18"/>
        <v>0</v>
      </c>
      <c r="K149" s="5">
        <f ca="1" t="shared" si="19"/>
        <v>0</v>
      </c>
      <c r="L149" s="5">
        <f ca="1" t="shared" si="14"/>
        <v>0</v>
      </c>
      <c r="M149" s="5">
        <f ca="1" t="shared" si="20"/>
        <v>0</v>
      </c>
      <c r="N149" s="5">
        <f ca="1" t="shared" si="21"/>
        <v>0</v>
      </c>
      <c r="P149" s="5" t="str">
        <f ca="1">IF(Q95&gt;51,52,"-")</f>
        <v>-</v>
      </c>
      <c r="Q149" s="5">
        <f ca="1" t="shared" si="22"/>
        <v>0</v>
      </c>
      <c r="R149" s="5">
        <f ca="1" t="shared" si="23"/>
        <v>0</v>
      </c>
      <c r="S149" s="5">
        <f ca="1" t="shared" si="24"/>
        <v>0</v>
      </c>
      <c r="T149" s="5">
        <f ca="1" t="shared" si="25"/>
        <v>0</v>
      </c>
      <c r="U149" s="5">
        <f ca="1" t="shared" si="15"/>
        <v>0</v>
      </c>
      <c r="V149" s="5">
        <f ca="1" t="shared" si="26"/>
        <v>0</v>
      </c>
      <c r="W149" s="5">
        <f ca="1" t="shared" si="27"/>
        <v>0</v>
      </c>
    </row>
    <row r="150" spans="7:23" ht="15.75" customHeight="1">
      <c r="G150" s="5" t="str">
        <f ca="1">IF(H95&gt;52,53,"-")</f>
        <v>-</v>
      </c>
      <c r="H150" s="5">
        <f ca="1" t="shared" si="16"/>
        <v>0</v>
      </c>
      <c r="I150" s="5">
        <f ca="1" t="shared" si="17"/>
        <v>0</v>
      </c>
      <c r="J150" s="5">
        <f ca="1" t="shared" si="18"/>
        <v>0</v>
      </c>
      <c r="K150" s="5">
        <f ca="1" t="shared" si="19"/>
        <v>0</v>
      </c>
      <c r="L150" s="5">
        <f ca="1" t="shared" si="14"/>
        <v>0</v>
      </c>
      <c r="M150" s="5">
        <f ca="1" t="shared" si="20"/>
        <v>0</v>
      </c>
      <c r="N150" s="5">
        <f ca="1" t="shared" si="21"/>
        <v>0</v>
      </c>
      <c r="P150" s="5" t="str">
        <f ca="1">IF(Q95&gt;52,53,"-")</f>
        <v>-</v>
      </c>
      <c r="Q150" s="5">
        <f ca="1" t="shared" si="22"/>
        <v>0</v>
      </c>
      <c r="R150" s="5">
        <f ca="1" t="shared" si="23"/>
        <v>0</v>
      </c>
      <c r="S150" s="5">
        <f ca="1" t="shared" si="24"/>
        <v>0</v>
      </c>
      <c r="T150" s="5">
        <f ca="1" t="shared" si="25"/>
        <v>0</v>
      </c>
      <c r="U150" s="5">
        <f ca="1" t="shared" si="15"/>
        <v>0</v>
      </c>
      <c r="V150" s="5">
        <f ca="1" t="shared" si="26"/>
        <v>0</v>
      </c>
      <c r="W150" s="5">
        <f ca="1" t="shared" si="27"/>
        <v>0</v>
      </c>
    </row>
    <row r="151" spans="7:23" ht="15.75" customHeight="1">
      <c r="G151" s="5" t="str">
        <f ca="1">IF(H95&gt;53,54,"-")</f>
        <v>-</v>
      </c>
      <c r="H151" s="5">
        <f ca="1" t="shared" si="16"/>
        <v>0</v>
      </c>
      <c r="I151" s="5">
        <f ca="1" t="shared" si="17"/>
        <v>0</v>
      </c>
      <c r="J151" s="5">
        <f ca="1" t="shared" si="18"/>
        <v>0</v>
      </c>
      <c r="K151" s="5">
        <f ca="1" t="shared" si="19"/>
        <v>0</v>
      </c>
      <c r="L151" s="5">
        <f ca="1" t="shared" si="14"/>
        <v>0</v>
      </c>
      <c r="M151" s="5">
        <f ca="1" t="shared" si="20"/>
        <v>0</v>
      </c>
      <c r="N151" s="5">
        <f ca="1" t="shared" si="21"/>
        <v>0</v>
      </c>
      <c r="P151" s="5" t="str">
        <f ca="1">IF(Q95&gt;53,54,"-")</f>
        <v>-</v>
      </c>
      <c r="Q151" s="5">
        <f ca="1" t="shared" si="22"/>
        <v>0</v>
      </c>
      <c r="R151" s="5">
        <f ca="1" t="shared" si="23"/>
        <v>0</v>
      </c>
      <c r="S151" s="5">
        <f ca="1" t="shared" si="24"/>
        <v>0</v>
      </c>
      <c r="T151" s="5">
        <f ca="1" t="shared" si="25"/>
        <v>0</v>
      </c>
      <c r="U151" s="5">
        <f ca="1" t="shared" si="15"/>
        <v>0</v>
      </c>
      <c r="V151" s="5">
        <f ca="1" t="shared" si="26"/>
        <v>0</v>
      </c>
      <c r="W151" s="5">
        <f ca="1" t="shared" si="27"/>
        <v>0</v>
      </c>
    </row>
    <row r="152" spans="7:23" ht="15.75" customHeight="1">
      <c r="G152" s="5" t="str">
        <f ca="1">IF(H95&gt;54,55,"-")</f>
        <v>-</v>
      </c>
      <c r="H152" s="5">
        <f ca="1" t="shared" si="16"/>
        <v>0</v>
      </c>
      <c r="I152" s="5">
        <f ca="1" t="shared" si="17"/>
        <v>0</v>
      </c>
      <c r="J152" s="5">
        <f ca="1" t="shared" si="18"/>
        <v>0</v>
      </c>
      <c r="K152" s="5">
        <f ca="1" t="shared" si="19"/>
        <v>0</v>
      </c>
      <c r="L152" s="5">
        <f ca="1" t="shared" si="14"/>
        <v>0</v>
      </c>
      <c r="M152" s="5">
        <f ca="1" t="shared" si="20"/>
        <v>0</v>
      </c>
      <c r="N152" s="5">
        <f ca="1" t="shared" si="21"/>
        <v>0</v>
      </c>
      <c r="P152" s="5" t="str">
        <f ca="1">IF(Q95&gt;54,55,"-")</f>
        <v>-</v>
      </c>
      <c r="Q152" s="5">
        <f ca="1" t="shared" si="22"/>
        <v>0</v>
      </c>
      <c r="R152" s="5">
        <f ca="1" t="shared" si="23"/>
        <v>0</v>
      </c>
      <c r="S152" s="5">
        <f ca="1" t="shared" si="24"/>
        <v>0</v>
      </c>
      <c r="T152" s="5">
        <f ca="1" t="shared" si="25"/>
        <v>0</v>
      </c>
      <c r="U152" s="5">
        <f ca="1" t="shared" si="15"/>
        <v>0</v>
      </c>
      <c r="V152" s="5">
        <f ca="1" t="shared" si="26"/>
        <v>0</v>
      </c>
      <c r="W152" s="5">
        <f ca="1" t="shared" si="27"/>
        <v>0</v>
      </c>
    </row>
    <row r="153" spans="7:23" ht="15.75" customHeight="1">
      <c r="G153" s="5" t="str">
        <f ca="1">IF(H95&gt;55,56,"-")</f>
        <v>-</v>
      </c>
      <c r="H153" s="5">
        <f ca="1" t="shared" si="16"/>
        <v>0</v>
      </c>
      <c r="I153" s="5">
        <f ca="1" t="shared" si="17"/>
        <v>0</v>
      </c>
      <c r="J153" s="5">
        <f ca="1" t="shared" si="18"/>
        <v>0</v>
      </c>
      <c r="K153" s="5">
        <f ca="1" t="shared" si="19"/>
        <v>0</v>
      </c>
      <c r="L153" s="5">
        <f ca="1" t="shared" si="14"/>
        <v>0</v>
      </c>
      <c r="M153" s="5">
        <f ca="1" t="shared" si="20"/>
        <v>0</v>
      </c>
      <c r="N153" s="5">
        <f ca="1" t="shared" si="21"/>
        <v>0</v>
      </c>
      <c r="P153" s="5" t="str">
        <f ca="1">IF(Q95&gt;55,56,"-")</f>
        <v>-</v>
      </c>
      <c r="Q153" s="5">
        <f ca="1" t="shared" si="22"/>
        <v>0</v>
      </c>
      <c r="R153" s="5">
        <f ca="1" t="shared" si="23"/>
        <v>0</v>
      </c>
      <c r="S153" s="5">
        <f ca="1" t="shared" si="24"/>
        <v>0</v>
      </c>
      <c r="T153" s="5">
        <f ca="1" t="shared" si="25"/>
        <v>0</v>
      </c>
      <c r="U153" s="5">
        <f ca="1" t="shared" si="15"/>
        <v>0</v>
      </c>
      <c r="V153" s="5">
        <f ca="1" t="shared" si="26"/>
        <v>0</v>
      </c>
      <c r="W153" s="5">
        <f ca="1" t="shared" si="27"/>
        <v>0</v>
      </c>
    </row>
    <row r="154" spans="7:23" ht="15.75" customHeight="1">
      <c r="G154" s="5" t="str">
        <f ca="1">IF(H95&gt;56,57,"-")</f>
        <v>-</v>
      </c>
      <c r="H154" s="5">
        <f ca="1" t="shared" si="16"/>
        <v>0</v>
      </c>
      <c r="I154" s="5">
        <f ca="1" t="shared" si="17"/>
        <v>0</v>
      </c>
      <c r="J154" s="5">
        <f ca="1" t="shared" si="18"/>
        <v>0</v>
      </c>
      <c r="K154" s="5">
        <f ca="1" t="shared" si="19"/>
        <v>0</v>
      </c>
      <c r="L154" s="5">
        <f ca="1" t="shared" si="14"/>
        <v>0</v>
      </c>
      <c r="M154" s="5">
        <f ca="1" t="shared" si="20"/>
        <v>0</v>
      </c>
      <c r="N154" s="5">
        <f ca="1" t="shared" si="21"/>
        <v>0</v>
      </c>
      <c r="P154" s="5" t="str">
        <f ca="1">IF(Q95&gt;56,57,"-")</f>
        <v>-</v>
      </c>
      <c r="Q154" s="5">
        <f ca="1" t="shared" si="22"/>
        <v>0</v>
      </c>
      <c r="R154" s="5">
        <f ca="1" t="shared" si="23"/>
        <v>0</v>
      </c>
      <c r="S154" s="5">
        <f ca="1" t="shared" si="24"/>
        <v>0</v>
      </c>
      <c r="T154" s="5">
        <f ca="1" t="shared" si="25"/>
        <v>0</v>
      </c>
      <c r="U154" s="5">
        <f ca="1" t="shared" si="15"/>
        <v>0</v>
      </c>
      <c r="V154" s="5">
        <f ca="1" t="shared" si="26"/>
        <v>0</v>
      </c>
      <c r="W154" s="5">
        <f ca="1" t="shared" si="27"/>
        <v>0</v>
      </c>
    </row>
    <row r="155" spans="7:23" ht="15.75" customHeight="1">
      <c r="G155" s="5" t="str">
        <f ca="1">IF(H95&gt;57,58,"-")</f>
        <v>-</v>
      </c>
      <c r="H155" s="5">
        <f ca="1" t="shared" si="16"/>
        <v>0</v>
      </c>
      <c r="I155" s="5">
        <f ca="1" t="shared" si="17"/>
        <v>0</v>
      </c>
      <c r="J155" s="5">
        <f ca="1" t="shared" si="18"/>
        <v>0</v>
      </c>
      <c r="K155" s="5">
        <f ca="1" t="shared" si="19"/>
        <v>0</v>
      </c>
      <c r="L155" s="5">
        <f ca="1" t="shared" si="14"/>
        <v>0</v>
      </c>
      <c r="M155" s="5">
        <f ca="1" t="shared" si="20"/>
        <v>0</v>
      </c>
      <c r="N155" s="5">
        <f ca="1" t="shared" si="21"/>
        <v>0</v>
      </c>
      <c r="P155" s="5" t="str">
        <f ca="1">IF(Q95&gt;57,58,"-")</f>
        <v>-</v>
      </c>
      <c r="Q155" s="5">
        <f ca="1" t="shared" si="22"/>
        <v>0</v>
      </c>
      <c r="R155" s="5">
        <f ca="1" t="shared" si="23"/>
        <v>0</v>
      </c>
      <c r="S155" s="5">
        <f ca="1" t="shared" si="24"/>
        <v>0</v>
      </c>
      <c r="T155" s="5">
        <f ca="1" t="shared" si="25"/>
        <v>0</v>
      </c>
      <c r="U155" s="5">
        <f ca="1" t="shared" si="15"/>
        <v>0</v>
      </c>
      <c r="V155" s="5">
        <f ca="1" t="shared" si="26"/>
        <v>0</v>
      </c>
      <c r="W155" s="5">
        <f ca="1" t="shared" si="27"/>
        <v>0</v>
      </c>
    </row>
    <row r="156" spans="7:23" ht="15.75" customHeight="1">
      <c r="G156" s="5" t="str">
        <f ca="1">IF(H95&gt;58,59,"-")</f>
        <v>-</v>
      </c>
      <c r="H156" s="5">
        <f ca="1" t="shared" si="16"/>
        <v>0</v>
      </c>
      <c r="I156" s="5">
        <f ca="1" t="shared" si="17"/>
        <v>0</v>
      </c>
      <c r="J156" s="5">
        <f ca="1" t="shared" si="18"/>
        <v>0</v>
      </c>
      <c r="K156" s="5">
        <f ca="1" t="shared" si="19"/>
        <v>0</v>
      </c>
      <c r="L156" s="5">
        <f ca="1" t="shared" si="14"/>
        <v>0</v>
      </c>
      <c r="M156" s="5">
        <f ca="1" t="shared" si="20"/>
        <v>0</v>
      </c>
      <c r="N156" s="5">
        <f ca="1" t="shared" si="21"/>
        <v>0</v>
      </c>
      <c r="P156" s="5" t="str">
        <f ca="1">IF(Q95&gt;58,59,"-")</f>
        <v>-</v>
      </c>
      <c r="Q156" s="5">
        <f ca="1" t="shared" si="22"/>
        <v>0</v>
      </c>
      <c r="R156" s="5">
        <f ca="1" t="shared" si="23"/>
        <v>0</v>
      </c>
      <c r="S156" s="5">
        <f ca="1" t="shared" si="24"/>
        <v>0</v>
      </c>
      <c r="T156" s="5">
        <f ca="1" t="shared" si="25"/>
        <v>0</v>
      </c>
      <c r="U156" s="5">
        <f ca="1" t="shared" si="15"/>
        <v>0</v>
      </c>
      <c r="V156" s="5">
        <f ca="1" t="shared" si="26"/>
        <v>0</v>
      </c>
      <c r="W156" s="5">
        <f ca="1" t="shared" si="27"/>
        <v>0</v>
      </c>
    </row>
    <row r="157" spans="7:23" ht="15.75" customHeight="1">
      <c r="G157" s="5" t="str">
        <f ca="1">IF(H95&gt;59,60,"-")</f>
        <v>-</v>
      </c>
      <c r="H157" s="5">
        <f ca="1" t="shared" si="16"/>
        <v>0</v>
      </c>
      <c r="I157" s="5">
        <f ca="1" t="shared" si="17"/>
        <v>0</v>
      </c>
      <c r="J157" s="5">
        <f ca="1" t="shared" si="18"/>
        <v>0</v>
      </c>
      <c r="K157" s="5">
        <f ca="1" t="shared" si="19"/>
        <v>0</v>
      </c>
      <c r="L157" s="5">
        <f ca="1" t="shared" si="14"/>
        <v>0</v>
      </c>
      <c r="M157" s="5">
        <f ca="1" t="shared" si="20"/>
        <v>0</v>
      </c>
      <c r="N157" s="5">
        <f ca="1" t="shared" si="21"/>
        <v>0</v>
      </c>
      <c r="P157" s="5" t="str">
        <f ca="1">IF(Q95&gt;59,60,"-")</f>
        <v>-</v>
      </c>
      <c r="Q157" s="5">
        <f ca="1" t="shared" si="22"/>
        <v>0</v>
      </c>
      <c r="R157" s="5">
        <f ca="1" t="shared" si="23"/>
        <v>0</v>
      </c>
      <c r="S157" s="5">
        <f ca="1" t="shared" si="24"/>
        <v>0</v>
      </c>
      <c r="T157" s="5">
        <f ca="1" t="shared" si="25"/>
        <v>0</v>
      </c>
      <c r="U157" s="5">
        <f ca="1" t="shared" si="15"/>
        <v>0</v>
      </c>
      <c r="V157" s="5">
        <f ca="1" t="shared" si="26"/>
        <v>0</v>
      </c>
      <c r="W157" s="5">
        <f ca="1" t="shared" si="27"/>
        <v>0</v>
      </c>
    </row>
    <row r="159" ht="15.75" customHeight="1" thickBot="1"/>
    <row r="160" spans="7:17" ht="15.75" customHeight="1" thickBot="1">
      <c r="G160" s="120" t="s">
        <v>133</v>
      </c>
      <c r="H160" s="121">
        <f ca="1">C5</f>
        <v>14</v>
      </c>
      <c r="P160" s="120" t="s">
        <v>134</v>
      </c>
      <c r="Q160" s="121">
        <f ca="1">D5</f>
        <v>11</v>
      </c>
    </row>
    <row r="162" spans="7:23" ht="15.75" customHeight="1">
      <c r="G162" s="117" t="s">
        <v>44</v>
      </c>
      <c r="H162" s="117" t="s">
        <v>14</v>
      </c>
      <c r="I162" s="117" t="s">
        <v>10</v>
      </c>
      <c r="J162" s="117" t="s">
        <v>95</v>
      </c>
      <c r="K162" s="117" t="s">
        <v>96</v>
      </c>
      <c r="L162" s="117" t="s">
        <v>45</v>
      </c>
      <c r="M162" s="117" t="s">
        <v>108</v>
      </c>
      <c r="N162" s="117" t="s">
        <v>100</v>
      </c>
      <c r="P162" s="117" t="s">
        <v>44</v>
      </c>
      <c r="Q162" s="117" t="s">
        <v>14</v>
      </c>
      <c r="R162" s="117" t="s">
        <v>10</v>
      </c>
      <c r="S162" s="117" t="s">
        <v>95</v>
      </c>
      <c r="T162" s="117" t="s">
        <v>96</v>
      </c>
      <c r="U162" s="117" t="s">
        <v>45</v>
      </c>
      <c r="V162" s="117" t="s">
        <v>108</v>
      </c>
      <c r="W162" s="117" t="s">
        <v>100</v>
      </c>
    </row>
    <row r="163" spans="7:23" ht="15.75" customHeight="1">
      <c r="G163" s="5">
        <f ca="1">IF(H160&gt;0,1,"-")</f>
        <v>1</v>
      </c>
      <c r="H163" s="5">
        <f ca="1">IF(G163&lt;&gt;"-",RANDBETWEEN(1,3),0)</f>
        <v>1</v>
      </c>
      <c r="I163" s="5">
        <f ca="1">IF(H163=1,RANDBETWEEN(1,10),IF(H163=2,RANDBETWEEN(11,50),IF(H163=3,RANDBETWEEN(51,200),0)))</f>
        <v>8</v>
      </c>
      <c r="J163" s="5">
        <f ca="1">I163*RANDBETWEEN($I$24,$J$24)</f>
        <v>24</v>
      </c>
      <c r="K163" s="5">
        <f ca="1">IF(G163&lt;&gt;"-",RANDBETWEEN($I$25,$J$25),0)</f>
        <v>39</v>
      </c>
      <c r="L163" s="5">
        <f aca="true" t="shared" si="28" ref="L163:L222">IF(I163&lt;1,0,IF(I163&lt;2,1,IF(I163&lt;3,2,RANDBETWEEN(1,3))))</f>
        <v>1</v>
      </c>
      <c r="M163" s="5">
        <f ca="1">IF(G163&lt;&gt;"-",IF(I163&gt;10,RANDBETWEEN(0,10),RANDBETWEEN(0,I163)),0)</f>
        <v>5</v>
      </c>
      <c r="N163" s="5">
        <f ca="1">IF(G163&lt;&gt;"-",IF(I163&gt;199,1,IF(I163&gt;99,IF(M163&gt;3,1,0),0)),0)</f>
        <v>0</v>
      </c>
      <c r="P163" s="5">
        <f ca="1">IF(Q160&gt;0,1,"-")</f>
        <v>1</v>
      </c>
      <c r="Q163" s="5">
        <f ca="1">IF(P163&lt;&gt;"-",RANDBETWEEN(1,3),0)</f>
        <v>1</v>
      </c>
      <c r="R163" s="5">
        <f ca="1">IF(Q163=1,RANDBETWEEN(1,10),IF(Q163=2,RANDBETWEEN(11,50),IF(Q163=3,RANDBETWEEN(51,200),0)))</f>
        <v>8</v>
      </c>
      <c r="S163" s="5">
        <f ca="1">R163*RANDBETWEEN($I$24,$J$24)</f>
        <v>16</v>
      </c>
      <c r="T163" s="5">
        <f ca="1">IF(P163&lt;&gt;"-",RANDBETWEEN($I$25,$J$25),0)</f>
        <v>31</v>
      </c>
      <c r="U163" s="5">
        <f aca="true" t="shared" si="29" ref="U163:U222">IF(R163&lt;1,0,IF(R163&lt;2,1,IF(R163&lt;3,2,RANDBETWEEN(1,3))))</f>
        <v>2</v>
      </c>
      <c r="V163" s="5">
        <f ca="1">IF(P163&lt;&gt;"-",IF(R163&gt;10,RANDBETWEEN(0,10),RANDBETWEEN(0,R163)),0)</f>
        <v>4</v>
      </c>
      <c r="W163" s="5">
        <f ca="1">IF(P163&lt;&gt;"-",IF(R163&gt;199,1,IF(R163&gt;99,IF(V163&gt;3,1,0),0)),0)</f>
        <v>0</v>
      </c>
    </row>
    <row r="164" spans="7:23" ht="15.75" customHeight="1">
      <c r="G164" s="5">
        <f ca="1">IF(H160&gt;1,2,"-")</f>
        <v>2</v>
      </c>
      <c r="H164" s="5">
        <f aca="true" t="shared" si="30" ref="H164:H222">IF(G164&lt;&gt;"-",RANDBETWEEN(1,3),0)</f>
        <v>1</v>
      </c>
      <c r="I164" s="5">
        <f aca="true" t="shared" si="31" ref="I164:I222">IF(H164=1,RANDBETWEEN(1,10),IF(H164=2,RANDBETWEEN(11,50),IF(H164=3,RANDBETWEEN(51,200),0)))</f>
        <v>1</v>
      </c>
      <c r="J164" s="5">
        <f aca="true" t="shared" si="32" ref="J164:J222">I164*RANDBETWEEN($I$24,$J$24)</f>
        <v>2</v>
      </c>
      <c r="K164" s="5">
        <f aca="true" t="shared" si="33" ref="K164:K222">IF(G164&lt;&gt;"-",RANDBETWEEN($I$25,$J$25),0)</f>
        <v>32</v>
      </c>
      <c r="L164" s="5">
        <f ca="1" t="shared" si="28"/>
        <v>1</v>
      </c>
      <c r="M164" s="5">
        <f aca="true" t="shared" si="34" ref="M164:M222">IF(G164&lt;&gt;"-",IF(I164&gt;10,RANDBETWEEN(0,10),RANDBETWEEN(0,I164)),0)</f>
        <v>0</v>
      </c>
      <c r="N164" s="5">
        <f aca="true" t="shared" si="35" ref="N164:N222">IF(G164&lt;&gt;"-",IF(I164&gt;199,1,IF(I164&gt;99,IF(M164&gt;3,1,0),0)),0)</f>
        <v>0</v>
      </c>
      <c r="P164" s="5">
        <f ca="1">IF(Q160&gt;1,2,"-")</f>
        <v>2</v>
      </c>
      <c r="Q164" s="5">
        <f aca="true" t="shared" si="36" ref="Q164:Q222">IF(P164&lt;&gt;"-",RANDBETWEEN(1,3),0)</f>
        <v>3</v>
      </c>
      <c r="R164" s="5">
        <f aca="true" t="shared" si="37" ref="R164:R222">IF(Q164=1,RANDBETWEEN(1,10),IF(Q164=2,RANDBETWEEN(11,50),IF(Q164=3,RANDBETWEEN(51,200),0)))</f>
        <v>85</v>
      </c>
      <c r="S164" s="5">
        <f aca="true" t="shared" si="38" ref="S164:S222">R164*RANDBETWEEN($I$24,$J$24)</f>
        <v>170</v>
      </c>
      <c r="T164" s="5">
        <f aca="true" t="shared" si="39" ref="T164:T222">IF(P164&lt;&gt;"-",RANDBETWEEN($I$25,$J$25),0)</f>
        <v>39</v>
      </c>
      <c r="U164" s="5">
        <f ca="1" t="shared" si="29"/>
        <v>2</v>
      </c>
      <c r="V164" s="5">
        <f aca="true" t="shared" si="40" ref="V164:V222">IF(P164&lt;&gt;"-",IF(R164&gt;10,RANDBETWEEN(0,10),RANDBETWEEN(0,R164)),0)</f>
        <v>2</v>
      </c>
      <c r="W164" s="5">
        <f aca="true" t="shared" si="41" ref="W164:W222">IF(P164&lt;&gt;"-",IF(R164&gt;199,1,IF(R164&gt;99,IF(V164&gt;3,1,0),0)),0)</f>
        <v>0</v>
      </c>
    </row>
    <row r="165" spans="7:23" ht="15.75" customHeight="1">
      <c r="G165" s="5">
        <f ca="1">IF(H160&gt;2,3,"-")</f>
        <v>3</v>
      </c>
      <c r="H165" s="5">
        <f ca="1" t="shared" si="30"/>
        <v>3</v>
      </c>
      <c r="I165" s="5">
        <f ca="1" t="shared" si="31"/>
        <v>79</v>
      </c>
      <c r="J165" s="5">
        <f ca="1" t="shared" si="32"/>
        <v>237</v>
      </c>
      <c r="K165" s="5">
        <f ca="1" t="shared" si="33"/>
        <v>31</v>
      </c>
      <c r="L165" s="5">
        <f ca="1" t="shared" si="28"/>
        <v>1</v>
      </c>
      <c r="M165" s="5">
        <f ca="1" t="shared" si="34"/>
        <v>5</v>
      </c>
      <c r="N165" s="5">
        <f ca="1" t="shared" si="35"/>
        <v>0</v>
      </c>
      <c r="P165" s="5">
        <f ca="1">IF(Q160&gt;2,3,"-")</f>
        <v>3</v>
      </c>
      <c r="Q165" s="5">
        <f ca="1" t="shared" si="36"/>
        <v>3</v>
      </c>
      <c r="R165" s="5">
        <f ca="1" t="shared" si="37"/>
        <v>104</v>
      </c>
      <c r="S165" s="5">
        <f ca="1" t="shared" si="38"/>
        <v>312</v>
      </c>
      <c r="T165" s="5">
        <f ca="1" t="shared" si="39"/>
        <v>24</v>
      </c>
      <c r="U165" s="5">
        <f ca="1" t="shared" si="29"/>
        <v>1</v>
      </c>
      <c r="V165" s="5">
        <f ca="1" t="shared" si="40"/>
        <v>6</v>
      </c>
      <c r="W165" s="5">
        <f ca="1" t="shared" si="41"/>
        <v>1</v>
      </c>
    </row>
    <row r="166" spans="7:23" ht="15.75" customHeight="1">
      <c r="G166" s="5">
        <f ca="1">IF(H160&gt;3,4,"-")</f>
        <v>4</v>
      </c>
      <c r="H166" s="5">
        <f ca="1" t="shared" si="30"/>
        <v>1</v>
      </c>
      <c r="I166" s="5">
        <f ca="1" t="shared" si="31"/>
        <v>6</v>
      </c>
      <c r="J166" s="5">
        <f ca="1" t="shared" si="32"/>
        <v>12</v>
      </c>
      <c r="K166" s="5">
        <f ca="1" t="shared" si="33"/>
        <v>27</v>
      </c>
      <c r="L166" s="5">
        <f ca="1" t="shared" si="28"/>
        <v>3</v>
      </c>
      <c r="M166" s="5">
        <f ca="1" t="shared" si="34"/>
        <v>1</v>
      </c>
      <c r="N166" s="5">
        <f ca="1" t="shared" si="35"/>
        <v>0</v>
      </c>
      <c r="P166" s="5">
        <f ca="1">IF(Q160&gt;3,4,"-")</f>
        <v>4</v>
      </c>
      <c r="Q166" s="5">
        <f ca="1" t="shared" si="36"/>
        <v>2</v>
      </c>
      <c r="R166" s="5">
        <f ca="1" t="shared" si="37"/>
        <v>44</v>
      </c>
      <c r="S166" s="5">
        <f ca="1" t="shared" si="38"/>
        <v>132</v>
      </c>
      <c r="T166" s="5">
        <f ca="1" t="shared" si="39"/>
        <v>22</v>
      </c>
      <c r="U166" s="5">
        <f ca="1" t="shared" si="29"/>
        <v>1</v>
      </c>
      <c r="V166" s="5">
        <f ca="1" t="shared" si="40"/>
        <v>0</v>
      </c>
      <c r="W166" s="5">
        <f ca="1" t="shared" si="41"/>
        <v>0</v>
      </c>
    </row>
    <row r="167" spans="7:23" ht="15.75" customHeight="1">
      <c r="G167" s="5">
        <f ca="1">IF(H160&gt;4,5,"-")</f>
        <v>5</v>
      </c>
      <c r="H167" s="5">
        <f ca="1" t="shared" si="30"/>
        <v>1</v>
      </c>
      <c r="I167" s="5">
        <f ca="1" t="shared" si="31"/>
        <v>9</v>
      </c>
      <c r="J167" s="5">
        <f ca="1" t="shared" si="32"/>
        <v>27</v>
      </c>
      <c r="K167" s="5">
        <f ca="1" t="shared" si="33"/>
        <v>33</v>
      </c>
      <c r="L167" s="5">
        <f ca="1" t="shared" si="28"/>
        <v>2</v>
      </c>
      <c r="M167" s="5">
        <f ca="1" t="shared" si="34"/>
        <v>8</v>
      </c>
      <c r="N167" s="5">
        <f ca="1" t="shared" si="35"/>
        <v>0</v>
      </c>
      <c r="P167" s="5">
        <f ca="1">IF(Q160&gt;4,5,"-")</f>
        <v>5</v>
      </c>
      <c r="Q167" s="5">
        <f ca="1" t="shared" si="36"/>
        <v>2</v>
      </c>
      <c r="R167" s="5">
        <f ca="1" t="shared" si="37"/>
        <v>22</v>
      </c>
      <c r="S167" s="5">
        <f ca="1" t="shared" si="38"/>
        <v>44</v>
      </c>
      <c r="T167" s="5">
        <f ca="1" t="shared" si="39"/>
        <v>36</v>
      </c>
      <c r="U167" s="5">
        <f ca="1" t="shared" si="29"/>
        <v>3</v>
      </c>
      <c r="V167" s="5">
        <f ca="1" t="shared" si="40"/>
        <v>4</v>
      </c>
      <c r="W167" s="5">
        <f ca="1" t="shared" si="41"/>
        <v>0</v>
      </c>
    </row>
    <row r="168" spans="7:23" ht="15.75" customHeight="1">
      <c r="G168" s="5">
        <f ca="1">IF(H160&gt;5,6,"-")</f>
        <v>6</v>
      </c>
      <c r="H168" s="5">
        <f ca="1" t="shared" si="30"/>
        <v>1</v>
      </c>
      <c r="I168" s="5">
        <f ca="1" t="shared" si="31"/>
        <v>9</v>
      </c>
      <c r="J168" s="5">
        <f ca="1" t="shared" si="32"/>
        <v>18</v>
      </c>
      <c r="K168" s="5">
        <f ca="1" t="shared" si="33"/>
        <v>40</v>
      </c>
      <c r="L168" s="5">
        <f ca="1" t="shared" si="28"/>
        <v>2</v>
      </c>
      <c r="M168" s="5">
        <f ca="1" t="shared" si="34"/>
        <v>5</v>
      </c>
      <c r="N168" s="5">
        <f ca="1" t="shared" si="35"/>
        <v>0</v>
      </c>
      <c r="P168" s="5">
        <f ca="1">IF(Q160&gt;5,6,"-")</f>
        <v>6</v>
      </c>
      <c r="Q168" s="5">
        <f ca="1" t="shared" si="36"/>
        <v>2</v>
      </c>
      <c r="R168" s="5">
        <f ca="1" t="shared" si="37"/>
        <v>21</v>
      </c>
      <c r="S168" s="5">
        <f ca="1" t="shared" si="38"/>
        <v>63</v>
      </c>
      <c r="T168" s="5">
        <f ca="1" t="shared" si="39"/>
        <v>38</v>
      </c>
      <c r="U168" s="5">
        <f ca="1" t="shared" si="29"/>
        <v>2</v>
      </c>
      <c r="V168" s="5">
        <f ca="1" t="shared" si="40"/>
        <v>6</v>
      </c>
      <c r="W168" s="5">
        <f ca="1" t="shared" si="41"/>
        <v>0</v>
      </c>
    </row>
    <row r="169" spans="7:23" ht="15.75" customHeight="1">
      <c r="G169" s="5">
        <f ca="1">IF(H160&gt;6,7,"-")</f>
        <v>7</v>
      </c>
      <c r="H169" s="5">
        <f ca="1" t="shared" si="30"/>
        <v>3</v>
      </c>
      <c r="I169" s="5">
        <f ca="1" t="shared" si="31"/>
        <v>105</v>
      </c>
      <c r="J169" s="5">
        <f ca="1" t="shared" si="32"/>
        <v>315</v>
      </c>
      <c r="K169" s="5">
        <f ca="1" t="shared" si="33"/>
        <v>37</v>
      </c>
      <c r="L169" s="5">
        <f ca="1" t="shared" si="28"/>
        <v>3</v>
      </c>
      <c r="M169" s="5">
        <f ca="1" t="shared" si="34"/>
        <v>5</v>
      </c>
      <c r="N169" s="5">
        <f ca="1" t="shared" si="35"/>
        <v>1</v>
      </c>
      <c r="P169" s="5">
        <f ca="1">IF(Q160&gt;6,7,"-")</f>
        <v>7</v>
      </c>
      <c r="Q169" s="5">
        <f ca="1" t="shared" si="36"/>
        <v>1</v>
      </c>
      <c r="R169" s="5">
        <f ca="1" t="shared" si="37"/>
        <v>5</v>
      </c>
      <c r="S169" s="5">
        <f ca="1" t="shared" si="38"/>
        <v>10</v>
      </c>
      <c r="T169" s="5">
        <f ca="1" t="shared" si="39"/>
        <v>29</v>
      </c>
      <c r="U169" s="5">
        <f ca="1" t="shared" si="29"/>
        <v>3</v>
      </c>
      <c r="V169" s="5">
        <f ca="1" t="shared" si="40"/>
        <v>3</v>
      </c>
      <c r="W169" s="5">
        <f ca="1" t="shared" si="41"/>
        <v>0</v>
      </c>
    </row>
    <row r="170" spans="7:23" ht="15.75" customHeight="1">
      <c r="G170" s="5">
        <f ca="1">IF(H160&gt;7,8,"-")</f>
        <v>8</v>
      </c>
      <c r="H170" s="5">
        <f ca="1" t="shared" si="30"/>
        <v>2</v>
      </c>
      <c r="I170" s="5">
        <f ca="1" t="shared" si="31"/>
        <v>32</v>
      </c>
      <c r="J170" s="5">
        <f ca="1" t="shared" si="32"/>
        <v>64</v>
      </c>
      <c r="K170" s="5">
        <f ca="1" t="shared" si="33"/>
        <v>38</v>
      </c>
      <c r="L170" s="5">
        <f ca="1" t="shared" si="28"/>
        <v>1</v>
      </c>
      <c r="M170" s="5">
        <f ca="1" t="shared" si="34"/>
        <v>9</v>
      </c>
      <c r="N170" s="5">
        <f ca="1" t="shared" si="35"/>
        <v>0</v>
      </c>
      <c r="P170" s="5">
        <f ca="1">IF(Q160&gt;7,8,"-")</f>
        <v>8</v>
      </c>
      <c r="Q170" s="5">
        <f ca="1" t="shared" si="36"/>
        <v>3</v>
      </c>
      <c r="R170" s="5">
        <f ca="1" t="shared" si="37"/>
        <v>168</v>
      </c>
      <c r="S170" s="5">
        <f ca="1" t="shared" si="38"/>
        <v>504</v>
      </c>
      <c r="T170" s="5">
        <f ca="1" t="shared" si="39"/>
        <v>27</v>
      </c>
      <c r="U170" s="5">
        <f ca="1" t="shared" si="29"/>
        <v>2</v>
      </c>
      <c r="V170" s="5">
        <f ca="1" t="shared" si="40"/>
        <v>9</v>
      </c>
      <c r="W170" s="5">
        <f ca="1" t="shared" si="41"/>
        <v>1</v>
      </c>
    </row>
    <row r="171" spans="7:23" ht="15.75" customHeight="1">
      <c r="G171" s="5">
        <f ca="1">IF(H160&gt;8,9,"-")</f>
        <v>9</v>
      </c>
      <c r="H171" s="5">
        <f ca="1" t="shared" si="30"/>
        <v>2</v>
      </c>
      <c r="I171" s="5">
        <f ca="1" t="shared" si="31"/>
        <v>49</v>
      </c>
      <c r="J171" s="5">
        <f ca="1" t="shared" si="32"/>
        <v>147</v>
      </c>
      <c r="K171" s="5">
        <f ca="1" t="shared" si="33"/>
        <v>24</v>
      </c>
      <c r="L171" s="5">
        <f ca="1" t="shared" si="28"/>
        <v>2</v>
      </c>
      <c r="M171" s="5">
        <f ca="1" t="shared" si="34"/>
        <v>7</v>
      </c>
      <c r="N171" s="5">
        <f ca="1" t="shared" si="35"/>
        <v>0</v>
      </c>
      <c r="P171" s="5">
        <f ca="1">IF(Q160&gt;8,9,"-")</f>
        <v>9</v>
      </c>
      <c r="Q171" s="5">
        <f ca="1" t="shared" si="36"/>
        <v>2</v>
      </c>
      <c r="R171" s="5">
        <f ca="1" t="shared" si="37"/>
        <v>22</v>
      </c>
      <c r="S171" s="5">
        <f ca="1" t="shared" si="38"/>
        <v>44</v>
      </c>
      <c r="T171" s="5">
        <f ca="1" t="shared" si="39"/>
        <v>20</v>
      </c>
      <c r="U171" s="5">
        <f ca="1" t="shared" si="29"/>
        <v>3</v>
      </c>
      <c r="V171" s="5">
        <f ca="1" t="shared" si="40"/>
        <v>0</v>
      </c>
      <c r="W171" s="5">
        <f ca="1" t="shared" si="41"/>
        <v>0</v>
      </c>
    </row>
    <row r="172" spans="7:23" ht="15.75" customHeight="1">
      <c r="G172" s="5">
        <f ca="1">IF(H160&gt;9,10,"-")</f>
        <v>10</v>
      </c>
      <c r="H172" s="5">
        <f ca="1" t="shared" si="30"/>
        <v>2</v>
      </c>
      <c r="I172" s="5">
        <f ca="1" t="shared" si="31"/>
        <v>19</v>
      </c>
      <c r="J172" s="5">
        <f ca="1" t="shared" si="32"/>
        <v>57</v>
      </c>
      <c r="K172" s="5">
        <f ca="1" t="shared" si="33"/>
        <v>37</v>
      </c>
      <c r="L172" s="5">
        <f ca="1" t="shared" si="28"/>
        <v>3</v>
      </c>
      <c r="M172" s="5">
        <f ca="1" t="shared" si="34"/>
        <v>1</v>
      </c>
      <c r="N172" s="5">
        <f ca="1" t="shared" si="35"/>
        <v>0</v>
      </c>
      <c r="P172" s="5">
        <f ca="1">IF(Q160&gt;9,10,"-")</f>
        <v>10</v>
      </c>
      <c r="Q172" s="5">
        <f ca="1" t="shared" si="36"/>
        <v>2</v>
      </c>
      <c r="R172" s="5">
        <f ca="1" t="shared" si="37"/>
        <v>30</v>
      </c>
      <c r="S172" s="5">
        <f ca="1" t="shared" si="38"/>
        <v>60</v>
      </c>
      <c r="T172" s="5">
        <f ca="1" t="shared" si="39"/>
        <v>36</v>
      </c>
      <c r="U172" s="5">
        <f ca="1" t="shared" si="29"/>
        <v>1</v>
      </c>
      <c r="V172" s="5">
        <f ca="1" t="shared" si="40"/>
        <v>1</v>
      </c>
      <c r="W172" s="5">
        <f ca="1" t="shared" si="41"/>
        <v>0</v>
      </c>
    </row>
    <row r="173" spans="7:23" ht="15.75" customHeight="1">
      <c r="G173" s="5">
        <f ca="1">IF(H160&gt;10,11,"-")</f>
        <v>11</v>
      </c>
      <c r="H173" s="5">
        <f ca="1" t="shared" si="30"/>
        <v>2</v>
      </c>
      <c r="I173" s="5">
        <f ca="1" t="shared" si="31"/>
        <v>36</v>
      </c>
      <c r="J173" s="5">
        <f ca="1" t="shared" si="32"/>
        <v>72</v>
      </c>
      <c r="K173" s="5">
        <f ca="1" t="shared" si="33"/>
        <v>30</v>
      </c>
      <c r="L173" s="5">
        <f ca="1" t="shared" si="28"/>
        <v>1</v>
      </c>
      <c r="M173" s="5">
        <f ca="1" t="shared" si="34"/>
        <v>6</v>
      </c>
      <c r="N173" s="5">
        <f ca="1" t="shared" si="35"/>
        <v>0</v>
      </c>
      <c r="P173" s="5">
        <f ca="1">IF(Q160&gt;10,11,"-")</f>
        <v>11</v>
      </c>
      <c r="Q173" s="5">
        <f ca="1" t="shared" si="36"/>
        <v>2</v>
      </c>
      <c r="R173" s="5">
        <f ca="1" t="shared" si="37"/>
        <v>23</v>
      </c>
      <c r="S173" s="5">
        <f ca="1" t="shared" si="38"/>
        <v>46</v>
      </c>
      <c r="T173" s="5">
        <f ca="1" t="shared" si="39"/>
        <v>30</v>
      </c>
      <c r="U173" s="5">
        <f ca="1" t="shared" si="29"/>
        <v>1</v>
      </c>
      <c r="V173" s="5">
        <f ca="1" t="shared" si="40"/>
        <v>10</v>
      </c>
      <c r="W173" s="5">
        <f ca="1" t="shared" si="41"/>
        <v>0</v>
      </c>
    </row>
    <row r="174" spans="7:23" ht="15.75" customHeight="1">
      <c r="G174" s="5">
        <f ca="1">IF(H160&gt;11,12,"-")</f>
        <v>12</v>
      </c>
      <c r="H174" s="5">
        <f ca="1" t="shared" si="30"/>
        <v>3</v>
      </c>
      <c r="I174" s="5">
        <f ca="1" t="shared" si="31"/>
        <v>187</v>
      </c>
      <c r="J174" s="5">
        <f ca="1" t="shared" si="32"/>
        <v>561</v>
      </c>
      <c r="K174" s="5">
        <f ca="1" t="shared" si="33"/>
        <v>40</v>
      </c>
      <c r="L174" s="5">
        <f ca="1" t="shared" si="28"/>
        <v>3</v>
      </c>
      <c r="M174" s="5">
        <f ca="1" t="shared" si="34"/>
        <v>9</v>
      </c>
      <c r="N174" s="5">
        <f ca="1" t="shared" si="35"/>
        <v>1</v>
      </c>
      <c r="P174" s="5" t="str">
        <f ca="1">IF(Q160&gt;11,12,"-")</f>
        <v>-</v>
      </c>
      <c r="Q174" s="5">
        <f ca="1" t="shared" si="36"/>
        <v>0</v>
      </c>
      <c r="R174" s="5">
        <f ca="1" t="shared" si="37"/>
        <v>0</v>
      </c>
      <c r="S174" s="5">
        <f ca="1" t="shared" si="38"/>
        <v>0</v>
      </c>
      <c r="T174" s="5">
        <f ca="1" t="shared" si="39"/>
        <v>0</v>
      </c>
      <c r="U174" s="5">
        <f ca="1" t="shared" si="29"/>
        <v>0</v>
      </c>
      <c r="V174" s="5">
        <f ca="1" t="shared" si="40"/>
        <v>0</v>
      </c>
      <c r="W174" s="5">
        <f ca="1" t="shared" si="41"/>
        <v>0</v>
      </c>
    </row>
    <row r="175" spans="7:23" ht="15.75" customHeight="1">
      <c r="G175" s="5">
        <f ca="1">IF(H160&gt;12,13,"-")</f>
        <v>13</v>
      </c>
      <c r="H175" s="5">
        <f ca="1" t="shared" si="30"/>
        <v>1</v>
      </c>
      <c r="I175" s="5">
        <f ca="1" t="shared" si="31"/>
        <v>5</v>
      </c>
      <c r="J175" s="5">
        <f ca="1" t="shared" si="32"/>
        <v>15</v>
      </c>
      <c r="K175" s="5">
        <f ca="1" t="shared" si="33"/>
        <v>37</v>
      </c>
      <c r="L175" s="5">
        <f ca="1" t="shared" si="28"/>
        <v>3</v>
      </c>
      <c r="M175" s="5">
        <f ca="1" t="shared" si="34"/>
        <v>4</v>
      </c>
      <c r="N175" s="5">
        <f ca="1" t="shared" si="35"/>
        <v>0</v>
      </c>
      <c r="P175" s="5" t="str">
        <f ca="1">IF(Q160&gt;12,13,"-")</f>
        <v>-</v>
      </c>
      <c r="Q175" s="5">
        <f ca="1" t="shared" si="36"/>
        <v>0</v>
      </c>
      <c r="R175" s="5">
        <f ca="1" t="shared" si="37"/>
        <v>0</v>
      </c>
      <c r="S175" s="5">
        <f ca="1" t="shared" si="38"/>
        <v>0</v>
      </c>
      <c r="T175" s="5">
        <f ca="1" t="shared" si="39"/>
        <v>0</v>
      </c>
      <c r="U175" s="5">
        <f ca="1" t="shared" si="29"/>
        <v>0</v>
      </c>
      <c r="V175" s="5">
        <f ca="1" t="shared" si="40"/>
        <v>0</v>
      </c>
      <c r="W175" s="5">
        <f ca="1" t="shared" si="41"/>
        <v>0</v>
      </c>
    </row>
    <row r="176" spans="7:23" ht="15.75" customHeight="1">
      <c r="G176" s="5">
        <f ca="1">IF(H160&gt;13,14,"-")</f>
        <v>14</v>
      </c>
      <c r="H176" s="5">
        <f ca="1" t="shared" si="30"/>
        <v>3</v>
      </c>
      <c r="I176" s="5">
        <f ca="1" t="shared" si="31"/>
        <v>56</v>
      </c>
      <c r="J176" s="5">
        <f ca="1" t="shared" si="32"/>
        <v>168</v>
      </c>
      <c r="K176" s="5">
        <f ca="1" t="shared" si="33"/>
        <v>30</v>
      </c>
      <c r="L176" s="5">
        <f ca="1" t="shared" si="28"/>
        <v>1</v>
      </c>
      <c r="M176" s="5">
        <f ca="1" t="shared" si="34"/>
        <v>6</v>
      </c>
      <c r="N176" s="5">
        <f ca="1" t="shared" si="35"/>
        <v>0</v>
      </c>
      <c r="P176" s="5" t="str">
        <f ca="1">IF(Q160&gt;13,14,"-")</f>
        <v>-</v>
      </c>
      <c r="Q176" s="5">
        <f ca="1" t="shared" si="36"/>
        <v>0</v>
      </c>
      <c r="R176" s="5">
        <f ca="1" t="shared" si="37"/>
        <v>0</v>
      </c>
      <c r="S176" s="5">
        <f ca="1" t="shared" si="38"/>
        <v>0</v>
      </c>
      <c r="T176" s="5">
        <f ca="1" t="shared" si="39"/>
        <v>0</v>
      </c>
      <c r="U176" s="5">
        <f ca="1" t="shared" si="29"/>
        <v>0</v>
      </c>
      <c r="V176" s="5">
        <f ca="1" t="shared" si="40"/>
        <v>0</v>
      </c>
      <c r="W176" s="5">
        <f ca="1" t="shared" si="41"/>
        <v>0</v>
      </c>
    </row>
    <row r="177" spans="7:23" ht="15.75" customHeight="1">
      <c r="G177" s="5" t="str">
        <f ca="1">IF(H160&gt;14,15,"-")</f>
        <v>-</v>
      </c>
      <c r="H177" s="5">
        <f ca="1" t="shared" si="30"/>
        <v>0</v>
      </c>
      <c r="I177" s="5">
        <f ca="1" t="shared" si="31"/>
        <v>0</v>
      </c>
      <c r="J177" s="5">
        <f ca="1" t="shared" si="32"/>
        <v>0</v>
      </c>
      <c r="K177" s="5">
        <f ca="1" t="shared" si="33"/>
        <v>0</v>
      </c>
      <c r="L177" s="5">
        <f ca="1" t="shared" si="28"/>
        <v>0</v>
      </c>
      <c r="M177" s="5">
        <f ca="1" t="shared" si="34"/>
        <v>0</v>
      </c>
      <c r="N177" s="5">
        <f ca="1" t="shared" si="35"/>
        <v>0</v>
      </c>
      <c r="P177" s="5" t="str">
        <f ca="1">IF(Q160&gt;14,15,"-")</f>
        <v>-</v>
      </c>
      <c r="Q177" s="5">
        <f ca="1" t="shared" si="36"/>
        <v>0</v>
      </c>
      <c r="R177" s="5">
        <f ca="1" t="shared" si="37"/>
        <v>0</v>
      </c>
      <c r="S177" s="5">
        <f ca="1" t="shared" si="38"/>
        <v>0</v>
      </c>
      <c r="T177" s="5">
        <f ca="1" t="shared" si="39"/>
        <v>0</v>
      </c>
      <c r="U177" s="5">
        <f ca="1" t="shared" si="29"/>
        <v>0</v>
      </c>
      <c r="V177" s="5">
        <f ca="1" t="shared" si="40"/>
        <v>0</v>
      </c>
      <c r="W177" s="5">
        <f ca="1" t="shared" si="41"/>
        <v>0</v>
      </c>
    </row>
    <row r="178" spans="7:23" ht="15.75" customHeight="1">
      <c r="G178" s="5" t="str">
        <f ca="1">IF(H160&gt;15,16,"-")</f>
        <v>-</v>
      </c>
      <c r="H178" s="5">
        <f ca="1" t="shared" si="30"/>
        <v>0</v>
      </c>
      <c r="I178" s="5">
        <f ca="1" t="shared" si="31"/>
        <v>0</v>
      </c>
      <c r="J178" s="5">
        <f ca="1" t="shared" si="32"/>
        <v>0</v>
      </c>
      <c r="K178" s="5">
        <f ca="1" t="shared" si="33"/>
        <v>0</v>
      </c>
      <c r="L178" s="5">
        <f ca="1" t="shared" si="28"/>
        <v>0</v>
      </c>
      <c r="M178" s="5">
        <f ca="1" t="shared" si="34"/>
        <v>0</v>
      </c>
      <c r="N178" s="5">
        <f ca="1" t="shared" si="35"/>
        <v>0</v>
      </c>
      <c r="P178" s="5" t="str">
        <f ca="1">IF(Q160&gt;15,16,"-")</f>
        <v>-</v>
      </c>
      <c r="Q178" s="5">
        <f ca="1" t="shared" si="36"/>
        <v>0</v>
      </c>
      <c r="R178" s="5">
        <f ca="1" t="shared" si="37"/>
        <v>0</v>
      </c>
      <c r="S178" s="5">
        <f ca="1" t="shared" si="38"/>
        <v>0</v>
      </c>
      <c r="T178" s="5">
        <f ca="1" t="shared" si="39"/>
        <v>0</v>
      </c>
      <c r="U178" s="5">
        <f ca="1" t="shared" si="29"/>
        <v>0</v>
      </c>
      <c r="V178" s="5">
        <f ca="1" t="shared" si="40"/>
        <v>0</v>
      </c>
      <c r="W178" s="5">
        <f ca="1" t="shared" si="41"/>
        <v>0</v>
      </c>
    </row>
    <row r="179" spans="7:23" ht="15.75" customHeight="1">
      <c r="G179" s="5" t="str">
        <f ca="1">IF(H160&gt;16,17,"-")</f>
        <v>-</v>
      </c>
      <c r="H179" s="5">
        <f ca="1" t="shared" si="30"/>
        <v>0</v>
      </c>
      <c r="I179" s="5">
        <f ca="1" t="shared" si="31"/>
        <v>0</v>
      </c>
      <c r="J179" s="5">
        <f ca="1" t="shared" si="32"/>
        <v>0</v>
      </c>
      <c r="K179" s="5">
        <f ca="1" t="shared" si="33"/>
        <v>0</v>
      </c>
      <c r="L179" s="5">
        <f ca="1" t="shared" si="28"/>
        <v>0</v>
      </c>
      <c r="M179" s="5">
        <f ca="1" t="shared" si="34"/>
        <v>0</v>
      </c>
      <c r="N179" s="5">
        <f ca="1" t="shared" si="35"/>
        <v>0</v>
      </c>
      <c r="P179" s="5" t="str">
        <f ca="1">IF(Q160&gt;16,17,"-")</f>
        <v>-</v>
      </c>
      <c r="Q179" s="5">
        <f ca="1" t="shared" si="36"/>
        <v>0</v>
      </c>
      <c r="R179" s="5">
        <f ca="1" t="shared" si="37"/>
        <v>0</v>
      </c>
      <c r="S179" s="5">
        <f ca="1" t="shared" si="38"/>
        <v>0</v>
      </c>
      <c r="T179" s="5">
        <f ca="1" t="shared" si="39"/>
        <v>0</v>
      </c>
      <c r="U179" s="5">
        <f ca="1" t="shared" si="29"/>
        <v>0</v>
      </c>
      <c r="V179" s="5">
        <f ca="1" t="shared" si="40"/>
        <v>0</v>
      </c>
      <c r="W179" s="5">
        <f ca="1" t="shared" si="41"/>
        <v>0</v>
      </c>
    </row>
    <row r="180" spans="7:23" ht="15.75" customHeight="1">
      <c r="G180" s="5" t="str">
        <f ca="1">IF(H160&gt;17,18,"-")</f>
        <v>-</v>
      </c>
      <c r="H180" s="5">
        <f ca="1" t="shared" si="30"/>
        <v>0</v>
      </c>
      <c r="I180" s="5">
        <f ca="1" t="shared" si="31"/>
        <v>0</v>
      </c>
      <c r="J180" s="5">
        <f ca="1" t="shared" si="32"/>
        <v>0</v>
      </c>
      <c r="K180" s="5">
        <f ca="1" t="shared" si="33"/>
        <v>0</v>
      </c>
      <c r="L180" s="5">
        <f ca="1" t="shared" si="28"/>
        <v>0</v>
      </c>
      <c r="M180" s="5">
        <f ca="1" t="shared" si="34"/>
        <v>0</v>
      </c>
      <c r="N180" s="5">
        <f ca="1" t="shared" si="35"/>
        <v>0</v>
      </c>
      <c r="P180" s="5" t="str">
        <f ca="1">IF(Q160&gt;17,18,"-")</f>
        <v>-</v>
      </c>
      <c r="Q180" s="5">
        <f ca="1" t="shared" si="36"/>
        <v>0</v>
      </c>
      <c r="R180" s="5">
        <f ca="1" t="shared" si="37"/>
        <v>0</v>
      </c>
      <c r="S180" s="5">
        <f ca="1" t="shared" si="38"/>
        <v>0</v>
      </c>
      <c r="T180" s="5">
        <f ca="1" t="shared" si="39"/>
        <v>0</v>
      </c>
      <c r="U180" s="5">
        <f ca="1" t="shared" si="29"/>
        <v>0</v>
      </c>
      <c r="V180" s="5">
        <f ca="1" t="shared" si="40"/>
        <v>0</v>
      </c>
      <c r="W180" s="5">
        <f ca="1" t="shared" si="41"/>
        <v>0</v>
      </c>
    </row>
    <row r="181" spans="7:23" ht="15.75" customHeight="1">
      <c r="G181" s="5" t="str">
        <f ca="1">IF(H160&gt;18,19,"-")</f>
        <v>-</v>
      </c>
      <c r="H181" s="5">
        <f ca="1" t="shared" si="30"/>
        <v>0</v>
      </c>
      <c r="I181" s="5">
        <f ca="1" t="shared" si="31"/>
        <v>0</v>
      </c>
      <c r="J181" s="5">
        <f ca="1" t="shared" si="32"/>
        <v>0</v>
      </c>
      <c r="K181" s="5">
        <f ca="1" t="shared" si="33"/>
        <v>0</v>
      </c>
      <c r="L181" s="5">
        <f ca="1" t="shared" si="28"/>
        <v>0</v>
      </c>
      <c r="M181" s="5">
        <f ca="1" t="shared" si="34"/>
        <v>0</v>
      </c>
      <c r="N181" s="5">
        <f ca="1" t="shared" si="35"/>
        <v>0</v>
      </c>
      <c r="P181" s="5" t="str">
        <f ca="1">IF(Q160&gt;18,19,"-")</f>
        <v>-</v>
      </c>
      <c r="Q181" s="5">
        <f ca="1" t="shared" si="36"/>
        <v>0</v>
      </c>
      <c r="R181" s="5">
        <f ca="1" t="shared" si="37"/>
        <v>0</v>
      </c>
      <c r="S181" s="5">
        <f ca="1" t="shared" si="38"/>
        <v>0</v>
      </c>
      <c r="T181" s="5">
        <f ca="1" t="shared" si="39"/>
        <v>0</v>
      </c>
      <c r="U181" s="5">
        <f ca="1" t="shared" si="29"/>
        <v>0</v>
      </c>
      <c r="V181" s="5">
        <f ca="1" t="shared" si="40"/>
        <v>0</v>
      </c>
      <c r="W181" s="5">
        <f ca="1" t="shared" si="41"/>
        <v>0</v>
      </c>
    </row>
    <row r="182" spans="7:23" ht="15.75" customHeight="1">
      <c r="G182" s="5" t="str">
        <f ca="1">IF(H160&gt;19,20,"-")</f>
        <v>-</v>
      </c>
      <c r="H182" s="5">
        <f ca="1" t="shared" si="30"/>
        <v>0</v>
      </c>
      <c r="I182" s="5">
        <f ca="1" t="shared" si="31"/>
        <v>0</v>
      </c>
      <c r="J182" s="5">
        <f ca="1" t="shared" si="32"/>
        <v>0</v>
      </c>
      <c r="K182" s="5">
        <f ca="1" t="shared" si="33"/>
        <v>0</v>
      </c>
      <c r="L182" s="5">
        <f ca="1" t="shared" si="28"/>
        <v>0</v>
      </c>
      <c r="M182" s="5">
        <f ca="1" t="shared" si="34"/>
        <v>0</v>
      </c>
      <c r="N182" s="5">
        <f ca="1" t="shared" si="35"/>
        <v>0</v>
      </c>
      <c r="P182" s="5" t="str">
        <f ca="1">IF(Q160&gt;19,20,"-")</f>
        <v>-</v>
      </c>
      <c r="Q182" s="5">
        <f ca="1" t="shared" si="36"/>
        <v>0</v>
      </c>
      <c r="R182" s="5">
        <f ca="1" t="shared" si="37"/>
        <v>0</v>
      </c>
      <c r="S182" s="5">
        <f ca="1" t="shared" si="38"/>
        <v>0</v>
      </c>
      <c r="T182" s="5">
        <f ca="1" t="shared" si="39"/>
        <v>0</v>
      </c>
      <c r="U182" s="5">
        <f ca="1" t="shared" si="29"/>
        <v>0</v>
      </c>
      <c r="V182" s="5">
        <f ca="1" t="shared" si="40"/>
        <v>0</v>
      </c>
      <c r="W182" s="5">
        <f ca="1" t="shared" si="41"/>
        <v>0</v>
      </c>
    </row>
    <row r="183" spans="7:23" ht="15.75" customHeight="1">
      <c r="G183" s="5" t="str">
        <f ca="1">IF(H160&gt;20,21,"-")</f>
        <v>-</v>
      </c>
      <c r="H183" s="5">
        <f ca="1" t="shared" si="30"/>
        <v>0</v>
      </c>
      <c r="I183" s="5">
        <f ca="1" t="shared" si="31"/>
        <v>0</v>
      </c>
      <c r="J183" s="5">
        <f ca="1" t="shared" si="32"/>
        <v>0</v>
      </c>
      <c r="K183" s="5">
        <f ca="1" t="shared" si="33"/>
        <v>0</v>
      </c>
      <c r="L183" s="5">
        <f ca="1" t="shared" si="28"/>
        <v>0</v>
      </c>
      <c r="M183" s="5">
        <f ca="1" t="shared" si="34"/>
        <v>0</v>
      </c>
      <c r="N183" s="5">
        <f ca="1" t="shared" si="35"/>
        <v>0</v>
      </c>
      <c r="P183" s="5" t="str">
        <f ca="1">IF(Q160&gt;20,21,"-")</f>
        <v>-</v>
      </c>
      <c r="Q183" s="5">
        <f ca="1" t="shared" si="36"/>
        <v>0</v>
      </c>
      <c r="R183" s="5">
        <f ca="1" t="shared" si="37"/>
        <v>0</v>
      </c>
      <c r="S183" s="5">
        <f ca="1" t="shared" si="38"/>
        <v>0</v>
      </c>
      <c r="T183" s="5">
        <f ca="1" t="shared" si="39"/>
        <v>0</v>
      </c>
      <c r="U183" s="5">
        <f ca="1" t="shared" si="29"/>
        <v>0</v>
      </c>
      <c r="V183" s="5">
        <f ca="1" t="shared" si="40"/>
        <v>0</v>
      </c>
      <c r="W183" s="5">
        <f ca="1" t="shared" si="41"/>
        <v>0</v>
      </c>
    </row>
    <row r="184" spans="7:23" ht="15.75" customHeight="1">
      <c r="G184" s="5" t="str">
        <f ca="1">IF(H160&gt;21,22,"-")</f>
        <v>-</v>
      </c>
      <c r="H184" s="5">
        <f ca="1" t="shared" si="30"/>
        <v>0</v>
      </c>
      <c r="I184" s="5">
        <f ca="1" t="shared" si="31"/>
        <v>0</v>
      </c>
      <c r="J184" s="5">
        <f ca="1" t="shared" si="32"/>
        <v>0</v>
      </c>
      <c r="K184" s="5">
        <f ca="1" t="shared" si="33"/>
        <v>0</v>
      </c>
      <c r="L184" s="5">
        <f ca="1" t="shared" si="28"/>
        <v>0</v>
      </c>
      <c r="M184" s="5">
        <f ca="1" t="shared" si="34"/>
        <v>0</v>
      </c>
      <c r="N184" s="5">
        <f ca="1" t="shared" si="35"/>
        <v>0</v>
      </c>
      <c r="P184" s="5" t="str">
        <f ca="1">IF(Q160&gt;21,22,"-")</f>
        <v>-</v>
      </c>
      <c r="Q184" s="5">
        <f ca="1" t="shared" si="36"/>
        <v>0</v>
      </c>
      <c r="R184" s="5">
        <f ca="1" t="shared" si="37"/>
        <v>0</v>
      </c>
      <c r="S184" s="5">
        <f ca="1" t="shared" si="38"/>
        <v>0</v>
      </c>
      <c r="T184" s="5">
        <f ca="1" t="shared" si="39"/>
        <v>0</v>
      </c>
      <c r="U184" s="5">
        <f ca="1" t="shared" si="29"/>
        <v>0</v>
      </c>
      <c r="V184" s="5">
        <f ca="1" t="shared" si="40"/>
        <v>0</v>
      </c>
      <c r="W184" s="5">
        <f ca="1" t="shared" si="41"/>
        <v>0</v>
      </c>
    </row>
    <row r="185" spans="7:23" ht="15.75" customHeight="1">
      <c r="G185" s="5" t="str">
        <f ca="1">IF(H160&gt;22,23,"-")</f>
        <v>-</v>
      </c>
      <c r="H185" s="5">
        <f ca="1" t="shared" si="30"/>
        <v>0</v>
      </c>
      <c r="I185" s="5">
        <f ca="1" t="shared" si="31"/>
        <v>0</v>
      </c>
      <c r="J185" s="5">
        <f ca="1" t="shared" si="32"/>
        <v>0</v>
      </c>
      <c r="K185" s="5">
        <f ca="1" t="shared" si="33"/>
        <v>0</v>
      </c>
      <c r="L185" s="5">
        <f ca="1" t="shared" si="28"/>
        <v>0</v>
      </c>
      <c r="M185" s="5">
        <f ca="1" t="shared" si="34"/>
        <v>0</v>
      </c>
      <c r="N185" s="5">
        <f ca="1" t="shared" si="35"/>
        <v>0</v>
      </c>
      <c r="P185" s="5" t="str">
        <f ca="1">IF(Q160&gt;22,23,"-")</f>
        <v>-</v>
      </c>
      <c r="Q185" s="5">
        <f ca="1" t="shared" si="36"/>
        <v>0</v>
      </c>
      <c r="R185" s="5">
        <f ca="1" t="shared" si="37"/>
        <v>0</v>
      </c>
      <c r="S185" s="5">
        <f ca="1" t="shared" si="38"/>
        <v>0</v>
      </c>
      <c r="T185" s="5">
        <f ca="1" t="shared" si="39"/>
        <v>0</v>
      </c>
      <c r="U185" s="5">
        <f ca="1" t="shared" si="29"/>
        <v>0</v>
      </c>
      <c r="V185" s="5">
        <f ca="1" t="shared" si="40"/>
        <v>0</v>
      </c>
      <c r="W185" s="5">
        <f ca="1" t="shared" si="41"/>
        <v>0</v>
      </c>
    </row>
    <row r="186" spans="7:23" ht="15.75" customHeight="1">
      <c r="G186" s="5" t="str">
        <f ca="1">IF(H160&gt;23,24,"-")</f>
        <v>-</v>
      </c>
      <c r="H186" s="5">
        <f ca="1" t="shared" si="30"/>
        <v>0</v>
      </c>
      <c r="I186" s="5">
        <f ca="1" t="shared" si="31"/>
        <v>0</v>
      </c>
      <c r="J186" s="5">
        <f ca="1" t="shared" si="32"/>
        <v>0</v>
      </c>
      <c r="K186" s="5">
        <f ca="1" t="shared" si="33"/>
        <v>0</v>
      </c>
      <c r="L186" s="5">
        <f ca="1" t="shared" si="28"/>
        <v>0</v>
      </c>
      <c r="M186" s="5">
        <f ca="1" t="shared" si="34"/>
        <v>0</v>
      </c>
      <c r="N186" s="5">
        <f ca="1" t="shared" si="35"/>
        <v>0</v>
      </c>
      <c r="P186" s="5" t="str">
        <f ca="1">IF(Q160&gt;23,24,"-")</f>
        <v>-</v>
      </c>
      <c r="Q186" s="5">
        <f ca="1" t="shared" si="36"/>
        <v>0</v>
      </c>
      <c r="R186" s="5">
        <f ca="1" t="shared" si="37"/>
        <v>0</v>
      </c>
      <c r="S186" s="5">
        <f ca="1" t="shared" si="38"/>
        <v>0</v>
      </c>
      <c r="T186" s="5">
        <f ca="1" t="shared" si="39"/>
        <v>0</v>
      </c>
      <c r="U186" s="5">
        <f ca="1" t="shared" si="29"/>
        <v>0</v>
      </c>
      <c r="V186" s="5">
        <f ca="1" t="shared" si="40"/>
        <v>0</v>
      </c>
      <c r="W186" s="5">
        <f ca="1" t="shared" si="41"/>
        <v>0</v>
      </c>
    </row>
    <row r="187" spans="7:23" ht="15.75" customHeight="1">
      <c r="G187" s="5" t="str">
        <f ca="1">IF(H160&gt;24,25,"-")</f>
        <v>-</v>
      </c>
      <c r="H187" s="5">
        <f ca="1" t="shared" si="30"/>
        <v>0</v>
      </c>
      <c r="I187" s="5">
        <f ca="1" t="shared" si="31"/>
        <v>0</v>
      </c>
      <c r="J187" s="5">
        <f ca="1" t="shared" si="32"/>
        <v>0</v>
      </c>
      <c r="K187" s="5">
        <f ca="1" t="shared" si="33"/>
        <v>0</v>
      </c>
      <c r="L187" s="5">
        <f ca="1" t="shared" si="28"/>
        <v>0</v>
      </c>
      <c r="M187" s="5">
        <f ca="1" t="shared" si="34"/>
        <v>0</v>
      </c>
      <c r="N187" s="5">
        <f ca="1" t="shared" si="35"/>
        <v>0</v>
      </c>
      <c r="P187" s="5" t="str">
        <f ca="1">IF(Q160&gt;24,25,"-")</f>
        <v>-</v>
      </c>
      <c r="Q187" s="5">
        <f ca="1" t="shared" si="36"/>
        <v>0</v>
      </c>
      <c r="R187" s="5">
        <f ca="1" t="shared" si="37"/>
        <v>0</v>
      </c>
      <c r="S187" s="5">
        <f ca="1" t="shared" si="38"/>
        <v>0</v>
      </c>
      <c r="T187" s="5">
        <f ca="1" t="shared" si="39"/>
        <v>0</v>
      </c>
      <c r="U187" s="5">
        <f ca="1" t="shared" si="29"/>
        <v>0</v>
      </c>
      <c r="V187" s="5">
        <f ca="1" t="shared" si="40"/>
        <v>0</v>
      </c>
      <c r="W187" s="5">
        <f ca="1" t="shared" si="41"/>
        <v>0</v>
      </c>
    </row>
    <row r="188" spans="7:23" ht="15.75" customHeight="1">
      <c r="G188" s="5" t="str">
        <f ca="1">IF(H160&gt;25,26,"-")</f>
        <v>-</v>
      </c>
      <c r="H188" s="5">
        <f ca="1" t="shared" si="30"/>
        <v>0</v>
      </c>
      <c r="I188" s="5">
        <f ca="1" t="shared" si="31"/>
        <v>0</v>
      </c>
      <c r="J188" s="5">
        <f ca="1" t="shared" si="32"/>
        <v>0</v>
      </c>
      <c r="K188" s="5">
        <f ca="1" t="shared" si="33"/>
        <v>0</v>
      </c>
      <c r="L188" s="5">
        <f ca="1" t="shared" si="28"/>
        <v>0</v>
      </c>
      <c r="M188" s="5">
        <f ca="1" t="shared" si="34"/>
        <v>0</v>
      </c>
      <c r="N188" s="5">
        <f ca="1" t="shared" si="35"/>
        <v>0</v>
      </c>
      <c r="P188" s="5" t="str">
        <f ca="1">IF(Q160&gt;25,26,"-")</f>
        <v>-</v>
      </c>
      <c r="Q188" s="5">
        <f ca="1" t="shared" si="36"/>
        <v>0</v>
      </c>
      <c r="R188" s="5">
        <f ca="1" t="shared" si="37"/>
        <v>0</v>
      </c>
      <c r="S188" s="5">
        <f ca="1" t="shared" si="38"/>
        <v>0</v>
      </c>
      <c r="T188" s="5">
        <f ca="1" t="shared" si="39"/>
        <v>0</v>
      </c>
      <c r="U188" s="5">
        <f ca="1" t="shared" si="29"/>
        <v>0</v>
      </c>
      <c r="V188" s="5">
        <f ca="1" t="shared" si="40"/>
        <v>0</v>
      </c>
      <c r="W188" s="5">
        <f ca="1" t="shared" si="41"/>
        <v>0</v>
      </c>
    </row>
    <row r="189" spans="7:23" ht="15.75" customHeight="1">
      <c r="G189" s="5" t="str">
        <f ca="1">IF(H160&gt;26,27,"-")</f>
        <v>-</v>
      </c>
      <c r="H189" s="5">
        <f ca="1" t="shared" si="30"/>
        <v>0</v>
      </c>
      <c r="I189" s="5">
        <f ca="1" t="shared" si="31"/>
        <v>0</v>
      </c>
      <c r="J189" s="5">
        <f ca="1" t="shared" si="32"/>
        <v>0</v>
      </c>
      <c r="K189" s="5">
        <f ca="1" t="shared" si="33"/>
        <v>0</v>
      </c>
      <c r="L189" s="5">
        <f ca="1" t="shared" si="28"/>
        <v>0</v>
      </c>
      <c r="M189" s="5">
        <f ca="1" t="shared" si="34"/>
        <v>0</v>
      </c>
      <c r="N189" s="5">
        <f ca="1" t="shared" si="35"/>
        <v>0</v>
      </c>
      <c r="P189" s="5" t="str">
        <f ca="1">IF(Q160&gt;26,27,"-")</f>
        <v>-</v>
      </c>
      <c r="Q189" s="5">
        <f ca="1" t="shared" si="36"/>
        <v>0</v>
      </c>
      <c r="R189" s="5">
        <f ca="1" t="shared" si="37"/>
        <v>0</v>
      </c>
      <c r="S189" s="5">
        <f ca="1" t="shared" si="38"/>
        <v>0</v>
      </c>
      <c r="T189" s="5">
        <f ca="1" t="shared" si="39"/>
        <v>0</v>
      </c>
      <c r="U189" s="5">
        <f ca="1" t="shared" si="29"/>
        <v>0</v>
      </c>
      <c r="V189" s="5">
        <f ca="1" t="shared" si="40"/>
        <v>0</v>
      </c>
      <c r="W189" s="5">
        <f ca="1" t="shared" si="41"/>
        <v>0</v>
      </c>
    </row>
    <row r="190" spans="7:23" ht="15.75" customHeight="1">
      <c r="G190" s="5" t="str">
        <f ca="1">IF(H160&gt;27,28,"-")</f>
        <v>-</v>
      </c>
      <c r="H190" s="5">
        <f ca="1" t="shared" si="30"/>
        <v>0</v>
      </c>
      <c r="I190" s="5">
        <f ca="1" t="shared" si="31"/>
        <v>0</v>
      </c>
      <c r="J190" s="5">
        <f ca="1" t="shared" si="32"/>
        <v>0</v>
      </c>
      <c r="K190" s="5">
        <f ca="1" t="shared" si="33"/>
        <v>0</v>
      </c>
      <c r="L190" s="5">
        <f ca="1" t="shared" si="28"/>
        <v>0</v>
      </c>
      <c r="M190" s="5">
        <f ca="1" t="shared" si="34"/>
        <v>0</v>
      </c>
      <c r="N190" s="5">
        <f ca="1" t="shared" si="35"/>
        <v>0</v>
      </c>
      <c r="P190" s="5" t="str">
        <f ca="1">IF(Q160&gt;27,28,"-")</f>
        <v>-</v>
      </c>
      <c r="Q190" s="5">
        <f ca="1" t="shared" si="36"/>
        <v>0</v>
      </c>
      <c r="R190" s="5">
        <f ca="1" t="shared" si="37"/>
        <v>0</v>
      </c>
      <c r="S190" s="5">
        <f ca="1" t="shared" si="38"/>
        <v>0</v>
      </c>
      <c r="T190" s="5">
        <f ca="1" t="shared" si="39"/>
        <v>0</v>
      </c>
      <c r="U190" s="5">
        <f ca="1" t="shared" si="29"/>
        <v>0</v>
      </c>
      <c r="V190" s="5">
        <f ca="1" t="shared" si="40"/>
        <v>0</v>
      </c>
      <c r="W190" s="5">
        <f ca="1" t="shared" si="41"/>
        <v>0</v>
      </c>
    </row>
    <row r="191" spans="7:23" ht="15.75" customHeight="1">
      <c r="G191" s="5" t="str">
        <f ca="1">IF(H160&gt;28,29,"-")</f>
        <v>-</v>
      </c>
      <c r="H191" s="5">
        <f ca="1" t="shared" si="30"/>
        <v>0</v>
      </c>
      <c r="I191" s="5">
        <f ca="1" t="shared" si="31"/>
        <v>0</v>
      </c>
      <c r="J191" s="5">
        <f ca="1" t="shared" si="32"/>
        <v>0</v>
      </c>
      <c r="K191" s="5">
        <f ca="1" t="shared" si="33"/>
        <v>0</v>
      </c>
      <c r="L191" s="5">
        <f ca="1" t="shared" si="28"/>
        <v>0</v>
      </c>
      <c r="M191" s="5">
        <f ca="1" t="shared" si="34"/>
        <v>0</v>
      </c>
      <c r="N191" s="5">
        <f ca="1" t="shared" si="35"/>
        <v>0</v>
      </c>
      <c r="P191" s="5" t="str">
        <f ca="1">IF(Q160&gt;28,29,"-")</f>
        <v>-</v>
      </c>
      <c r="Q191" s="5">
        <f ca="1" t="shared" si="36"/>
        <v>0</v>
      </c>
      <c r="R191" s="5">
        <f ca="1" t="shared" si="37"/>
        <v>0</v>
      </c>
      <c r="S191" s="5">
        <f ca="1" t="shared" si="38"/>
        <v>0</v>
      </c>
      <c r="T191" s="5">
        <f ca="1" t="shared" si="39"/>
        <v>0</v>
      </c>
      <c r="U191" s="5">
        <f ca="1" t="shared" si="29"/>
        <v>0</v>
      </c>
      <c r="V191" s="5">
        <f ca="1" t="shared" si="40"/>
        <v>0</v>
      </c>
      <c r="W191" s="5">
        <f ca="1" t="shared" si="41"/>
        <v>0</v>
      </c>
    </row>
    <row r="192" spans="7:23" ht="15.75" customHeight="1">
      <c r="G192" s="5" t="str">
        <f ca="1">IF(H160&gt;29,30,"-")</f>
        <v>-</v>
      </c>
      <c r="H192" s="5">
        <f ca="1" t="shared" si="30"/>
        <v>0</v>
      </c>
      <c r="I192" s="5">
        <f ca="1" t="shared" si="31"/>
        <v>0</v>
      </c>
      <c r="J192" s="5">
        <f ca="1" t="shared" si="32"/>
        <v>0</v>
      </c>
      <c r="K192" s="5">
        <f ca="1" t="shared" si="33"/>
        <v>0</v>
      </c>
      <c r="L192" s="5">
        <f ca="1" t="shared" si="28"/>
        <v>0</v>
      </c>
      <c r="M192" s="5">
        <f ca="1" t="shared" si="34"/>
        <v>0</v>
      </c>
      <c r="N192" s="5">
        <f ca="1" t="shared" si="35"/>
        <v>0</v>
      </c>
      <c r="P192" s="5" t="str">
        <f ca="1">IF(Q160&gt;29,30,"-")</f>
        <v>-</v>
      </c>
      <c r="Q192" s="5">
        <f ca="1" t="shared" si="36"/>
        <v>0</v>
      </c>
      <c r="R192" s="5">
        <f ca="1" t="shared" si="37"/>
        <v>0</v>
      </c>
      <c r="S192" s="5">
        <f ca="1" t="shared" si="38"/>
        <v>0</v>
      </c>
      <c r="T192" s="5">
        <f ca="1" t="shared" si="39"/>
        <v>0</v>
      </c>
      <c r="U192" s="5">
        <f ca="1" t="shared" si="29"/>
        <v>0</v>
      </c>
      <c r="V192" s="5">
        <f ca="1" t="shared" si="40"/>
        <v>0</v>
      </c>
      <c r="W192" s="5">
        <f ca="1" t="shared" si="41"/>
        <v>0</v>
      </c>
    </row>
    <row r="193" spans="7:23" ht="15.75" customHeight="1">
      <c r="G193" s="5" t="str">
        <f ca="1">IF(H160&gt;30,31,"-")</f>
        <v>-</v>
      </c>
      <c r="H193" s="5">
        <f ca="1" t="shared" si="30"/>
        <v>0</v>
      </c>
      <c r="I193" s="5">
        <f ca="1" t="shared" si="31"/>
        <v>0</v>
      </c>
      <c r="J193" s="5">
        <f ca="1" t="shared" si="32"/>
        <v>0</v>
      </c>
      <c r="K193" s="5">
        <f ca="1" t="shared" si="33"/>
        <v>0</v>
      </c>
      <c r="L193" s="5">
        <f ca="1" t="shared" si="28"/>
        <v>0</v>
      </c>
      <c r="M193" s="5">
        <f ca="1" t="shared" si="34"/>
        <v>0</v>
      </c>
      <c r="N193" s="5">
        <f ca="1" t="shared" si="35"/>
        <v>0</v>
      </c>
      <c r="P193" s="5" t="str">
        <f ca="1">IF(Q160&gt;30,31,"-")</f>
        <v>-</v>
      </c>
      <c r="Q193" s="5">
        <f ca="1" t="shared" si="36"/>
        <v>0</v>
      </c>
      <c r="R193" s="5">
        <f ca="1" t="shared" si="37"/>
        <v>0</v>
      </c>
      <c r="S193" s="5">
        <f ca="1" t="shared" si="38"/>
        <v>0</v>
      </c>
      <c r="T193" s="5">
        <f ca="1" t="shared" si="39"/>
        <v>0</v>
      </c>
      <c r="U193" s="5">
        <f ca="1" t="shared" si="29"/>
        <v>0</v>
      </c>
      <c r="V193" s="5">
        <f ca="1" t="shared" si="40"/>
        <v>0</v>
      </c>
      <c r="W193" s="5">
        <f ca="1" t="shared" si="41"/>
        <v>0</v>
      </c>
    </row>
    <row r="194" spans="7:23" ht="15.75" customHeight="1">
      <c r="G194" s="5" t="str">
        <f ca="1">IF(H160&gt;31,32,"-")</f>
        <v>-</v>
      </c>
      <c r="H194" s="5">
        <f ca="1" t="shared" si="30"/>
        <v>0</v>
      </c>
      <c r="I194" s="5">
        <f ca="1" t="shared" si="31"/>
        <v>0</v>
      </c>
      <c r="J194" s="5">
        <f ca="1" t="shared" si="32"/>
        <v>0</v>
      </c>
      <c r="K194" s="5">
        <f ca="1" t="shared" si="33"/>
        <v>0</v>
      </c>
      <c r="L194" s="5">
        <f ca="1" t="shared" si="28"/>
        <v>0</v>
      </c>
      <c r="M194" s="5">
        <f ca="1" t="shared" si="34"/>
        <v>0</v>
      </c>
      <c r="N194" s="5">
        <f ca="1" t="shared" si="35"/>
        <v>0</v>
      </c>
      <c r="P194" s="5" t="str">
        <f ca="1">IF(Q160&gt;31,32,"-")</f>
        <v>-</v>
      </c>
      <c r="Q194" s="5">
        <f ca="1" t="shared" si="36"/>
        <v>0</v>
      </c>
      <c r="R194" s="5">
        <f ca="1" t="shared" si="37"/>
        <v>0</v>
      </c>
      <c r="S194" s="5">
        <f ca="1" t="shared" si="38"/>
        <v>0</v>
      </c>
      <c r="T194" s="5">
        <f ca="1" t="shared" si="39"/>
        <v>0</v>
      </c>
      <c r="U194" s="5">
        <f ca="1" t="shared" si="29"/>
        <v>0</v>
      </c>
      <c r="V194" s="5">
        <f ca="1" t="shared" si="40"/>
        <v>0</v>
      </c>
      <c r="W194" s="5">
        <f ca="1" t="shared" si="41"/>
        <v>0</v>
      </c>
    </row>
    <row r="195" spans="7:23" ht="15.75" customHeight="1">
      <c r="G195" s="5" t="str">
        <f ca="1">IF(H160&gt;32,33,"-")</f>
        <v>-</v>
      </c>
      <c r="H195" s="5">
        <f ca="1" t="shared" si="30"/>
        <v>0</v>
      </c>
      <c r="I195" s="5">
        <f ca="1" t="shared" si="31"/>
        <v>0</v>
      </c>
      <c r="J195" s="5">
        <f ca="1" t="shared" si="32"/>
        <v>0</v>
      </c>
      <c r="K195" s="5">
        <f ca="1" t="shared" si="33"/>
        <v>0</v>
      </c>
      <c r="L195" s="5">
        <f ca="1" t="shared" si="28"/>
        <v>0</v>
      </c>
      <c r="M195" s="5">
        <f ca="1" t="shared" si="34"/>
        <v>0</v>
      </c>
      <c r="N195" s="5">
        <f ca="1" t="shared" si="35"/>
        <v>0</v>
      </c>
      <c r="P195" s="5" t="str">
        <f ca="1">IF(Q160&gt;32,33,"-")</f>
        <v>-</v>
      </c>
      <c r="Q195" s="5">
        <f ca="1" t="shared" si="36"/>
        <v>0</v>
      </c>
      <c r="R195" s="5">
        <f ca="1" t="shared" si="37"/>
        <v>0</v>
      </c>
      <c r="S195" s="5">
        <f ca="1" t="shared" si="38"/>
        <v>0</v>
      </c>
      <c r="T195" s="5">
        <f ca="1" t="shared" si="39"/>
        <v>0</v>
      </c>
      <c r="U195" s="5">
        <f ca="1" t="shared" si="29"/>
        <v>0</v>
      </c>
      <c r="V195" s="5">
        <f ca="1" t="shared" si="40"/>
        <v>0</v>
      </c>
      <c r="W195" s="5">
        <f ca="1" t="shared" si="41"/>
        <v>0</v>
      </c>
    </row>
    <row r="196" spans="7:23" ht="15.75" customHeight="1">
      <c r="G196" s="5" t="str">
        <f ca="1">IF(H160&gt;33,34,"-")</f>
        <v>-</v>
      </c>
      <c r="H196" s="5">
        <f ca="1" t="shared" si="30"/>
        <v>0</v>
      </c>
      <c r="I196" s="5">
        <f ca="1" t="shared" si="31"/>
        <v>0</v>
      </c>
      <c r="J196" s="5">
        <f ca="1" t="shared" si="32"/>
        <v>0</v>
      </c>
      <c r="K196" s="5">
        <f ca="1" t="shared" si="33"/>
        <v>0</v>
      </c>
      <c r="L196" s="5">
        <f ca="1" t="shared" si="28"/>
        <v>0</v>
      </c>
      <c r="M196" s="5">
        <f ca="1" t="shared" si="34"/>
        <v>0</v>
      </c>
      <c r="N196" s="5">
        <f ca="1" t="shared" si="35"/>
        <v>0</v>
      </c>
      <c r="P196" s="5" t="str">
        <f ca="1">IF(Q160&gt;33,34,"-")</f>
        <v>-</v>
      </c>
      <c r="Q196" s="5">
        <f ca="1" t="shared" si="36"/>
        <v>0</v>
      </c>
      <c r="R196" s="5">
        <f ca="1" t="shared" si="37"/>
        <v>0</v>
      </c>
      <c r="S196" s="5">
        <f ca="1" t="shared" si="38"/>
        <v>0</v>
      </c>
      <c r="T196" s="5">
        <f ca="1" t="shared" si="39"/>
        <v>0</v>
      </c>
      <c r="U196" s="5">
        <f ca="1" t="shared" si="29"/>
        <v>0</v>
      </c>
      <c r="V196" s="5">
        <f ca="1" t="shared" si="40"/>
        <v>0</v>
      </c>
      <c r="W196" s="5">
        <f ca="1" t="shared" si="41"/>
        <v>0</v>
      </c>
    </row>
    <row r="197" spans="7:23" ht="15.75" customHeight="1">
      <c r="G197" s="5" t="str">
        <f ca="1">IF(H160&gt;34,35,"-")</f>
        <v>-</v>
      </c>
      <c r="H197" s="5">
        <f ca="1" t="shared" si="30"/>
        <v>0</v>
      </c>
      <c r="I197" s="5">
        <f ca="1" t="shared" si="31"/>
        <v>0</v>
      </c>
      <c r="J197" s="5">
        <f ca="1" t="shared" si="32"/>
        <v>0</v>
      </c>
      <c r="K197" s="5">
        <f ca="1" t="shared" si="33"/>
        <v>0</v>
      </c>
      <c r="L197" s="5">
        <f ca="1" t="shared" si="28"/>
        <v>0</v>
      </c>
      <c r="M197" s="5">
        <f ca="1" t="shared" si="34"/>
        <v>0</v>
      </c>
      <c r="N197" s="5">
        <f ca="1" t="shared" si="35"/>
        <v>0</v>
      </c>
      <c r="P197" s="5" t="str">
        <f ca="1">IF(Q160&gt;34,35,"-")</f>
        <v>-</v>
      </c>
      <c r="Q197" s="5">
        <f ca="1" t="shared" si="36"/>
        <v>0</v>
      </c>
      <c r="R197" s="5">
        <f ca="1" t="shared" si="37"/>
        <v>0</v>
      </c>
      <c r="S197" s="5">
        <f ca="1" t="shared" si="38"/>
        <v>0</v>
      </c>
      <c r="T197" s="5">
        <f ca="1" t="shared" si="39"/>
        <v>0</v>
      </c>
      <c r="U197" s="5">
        <f ca="1" t="shared" si="29"/>
        <v>0</v>
      </c>
      <c r="V197" s="5">
        <f ca="1" t="shared" si="40"/>
        <v>0</v>
      </c>
      <c r="W197" s="5">
        <f ca="1" t="shared" si="41"/>
        <v>0</v>
      </c>
    </row>
    <row r="198" spans="7:23" ht="15.75" customHeight="1">
      <c r="G198" s="5" t="str">
        <f ca="1">IF(H160&gt;35,36,"-")</f>
        <v>-</v>
      </c>
      <c r="H198" s="5">
        <f ca="1" t="shared" si="30"/>
        <v>0</v>
      </c>
      <c r="I198" s="5">
        <f ca="1" t="shared" si="31"/>
        <v>0</v>
      </c>
      <c r="J198" s="5">
        <f ca="1" t="shared" si="32"/>
        <v>0</v>
      </c>
      <c r="K198" s="5">
        <f ca="1" t="shared" si="33"/>
        <v>0</v>
      </c>
      <c r="L198" s="5">
        <f ca="1" t="shared" si="28"/>
        <v>0</v>
      </c>
      <c r="M198" s="5">
        <f ca="1" t="shared" si="34"/>
        <v>0</v>
      </c>
      <c r="N198" s="5">
        <f ca="1" t="shared" si="35"/>
        <v>0</v>
      </c>
      <c r="P198" s="5" t="str">
        <f ca="1">IF(Q160&gt;35,36,"-")</f>
        <v>-</v>
      </c>
      <c r="Q198" s="5">
        <f ca="1" t="shared" si="36"/>
        <v>0</v>
      </c>
      <c r="R198" s="5">
        <f ca="1" t="shared" si="37"/>
        <v>0</v>
      </c>
      <c r="S198" s="5">
        <f ca="1" t="shared" si="38"/>
        <v>0</v>
      </c>
      <c r="T198" s="5">
        <f ca="1" t="shared" si="39"/>
        <v>0</v>
      </c>
      <c r="U198" s="5">
        <f ca="1" t="shared" si="29"/>
        <v>0</v>
      </c>
      <c r="V198" s="5">
        <f ca="1" t="shared" si="40"/>
        <v>0</v>
      </c>
      <c r="W198" s="5">
        <f ca="1" t="shared" si="41"/>
        <v>0</v>
      </c>
    </row>
    <row r="199" spans="7:23" ht="15.75" customHeight="1">
      <c r="G199" s="5" t="str">
        <f ca="1">IF(H160&gt;36,37,"-")</f>
        <v>-</v>
      </c>
      <c r="H199" s="5">
        <f ca="1" t="shared" si="30"/>
        <v>0</v>
      </c>
      <c r="I199" s="5">
        <f ca="1" t="shared" si="31"/>
        <v>0</v>
      </c>
      <c r="J199" s="5">
        <f ca="1" t="shared" si="32"/>
        <v>0</v>
      </c>
      <c r="K199" s="5">
        <f ca="1" t="shared" si="33"/>
        <v>0</v>
      </c>
      <c r="L199" s="5">
        <f ca="1" t="shared" si="28"/>
        <v>0</v>
      </c>
      <c r="M199" s="5">
        <f ca="1" t="shared" si="34"/>
        <v>0</v>
      </c>
      <c r="N199" s="5">
        <f ca="1" t="shared" si="35"/>
        <v>0</v>
      </c>
      <c r="P199" s="5" t="str">
        <f ca="1">IF(Q160&gt;36,37,"-")</f>
        <v>-</v>
      </c>
      <c r="Q199" s="5">
        <f ca="1" t="shared" si="36"/>
        <v>0</v>
      </c>
      <c r="R199" s="5">
        <f ca="1" t="shared" si="37"/>
        <v>0</v>
      </c>
      <c r="S199" s="5">
        <f ca="1" t="shared" si="38"/>
        <v>0</v>
      </c>
      <c r="T199" s="5">
        <f ca="1" t="shared" si="39"/>
        <v>0</v>
      </c>
      <c r="U199" s="5">
        <f ca="1" t="shared" si="29"/>
        <v>0</v>
      </c>
      <c r="V199" s="5">
        <f ca="1" t="shared" si="40"/>
        <v>0</v>
      </c>
      <c r="W199" s="5">
        <f ca="1" t="shared" si="41"/>
        <v>0</v>
      </c>
    </row>
    <row r="200" spans="7:23" ht="15.75" customHeight="1">
      <c r="G200" s="5" t="str">
        <f ca="1">IF(H160&gt;37,38,"-")</f>
        <v>-</v>
      </c>
      <c r="H200" s="5">
        <f ca="1" t="shared" si="30"/>
        <v>0</v>
      </c>
      <c r="I200" s="5">
        <f ca="1" t="shared" si="31"/>
        <v>0</v>
      </c>
      <c r="J200" s="5">
        <f ca="1" t="shared" si="32"/>
        <v>0</v>
      </c>
      <c r="K200" s="5">
        <f ca="1" t="shared" si="33"/>
        <v>0</v>
      </c>
      <c r="L200" s="5">
        <f ca="1" t="shared" si="28"/>
        <v>0</v>
      </c>
      <c r="M200" s="5">
        <f ca="1" t="shared" si="34"/>
        <v>0</v>
      </c>
      <c r="N200" s="5">
        <f ca="1" t="shared" si="35"/>
        <v>0</v>
      </c>
      <c r="P200" s="5" t="str">
        <f ca="1">IF(Q160&gt;37,38,"-")</f>
        <v>-</v>
      </c>
      <c r="Q200" s="5">
        <f ca="1" t="shared" si="36"/>
        <v>0</v>
      </c>
      <c r="R200" s="5">
        <f ca="1" t="shared" si="37"/>
        <v>0</v>
      </c>
      <c r="S200" s="5">
        <f ca="1" t="shared" si="38"/>
        <v>0</v>
      </c>
      <c r="T200" s="5">
        <f ca="1" t="shared" si="39"/>
        <v>0</v>
      </c>
      <c r="U200" s="5">
        <f ca="1" t="shared" si="29"/>
        <v>0</v>
      </c>
      <c r="V200" s="5">
        <f ca="1" t="shared" si="40"/>
        <v>0</v>
      </c>
      <c r="W200" s="5">
        <f ca="1" t="shared" si="41"/>
        <v>0</v>
      </c>
    </row>
    <row r="201" spans="7:23" ht="15.75" customHeight="1">
      <c r="G201" s="5" t="str">
        <f ca="1">IF(H160&gt;38,39,"-")</f>
        <v>-</v>
      </c>
      <c r="H201" s="5">
        <f ca="1" t="shared" si="30"/>
        <v>0</v>
      </c>
      <c r="I201" s="5">
        <f ca="1" t="shared" si="31"/>
        <v>0</v>
      </c>
      <c r="J201" s="5">
        <f ca="1" t="shared" si="32"/>
        <v>0</v>
      </c>
      <c r="K201" s="5">
        <f ca="1" t="shared" si="33"/>
        <v>0</v>
      </c>
      <c r="L201" s="5">
        <f ca="1" t="shared" si="28"/>
        <v>0</v>
      </c>
      <c r="M201" s="5">
        <f ca="1" t="shared" si="34"/>
        <v>0</v>
      </c>
      <c r="N201" s="5">
        <f ca="1" t="shared" si="35"/>
        <v>0</v>
      </c>
      <c r="P201" s="5" t="str">
        <f ca="1">IF(Q160&gt;38,39,"-")</f>
        <v>-</v>
      </c>
      <c r="Q201" s="5">
        <f ca="1" t="shared" si="36"/>
        <v>0</v>
      </c>
      <c r="R201" s="5">
        <f ca="1" t="shared" si="37"/>
        <v>0</v>
      </c>
      <c r="S201" s="5">
        <f ca="1" t="shared" si="38"/>
        <v>0</v>
      </c>
      <c r="T201" s="5">
        <f ca="1" t="shared" si="39"/>
        <v>0</v>
      </c>
      <c r="U201" s="5">
        <f ca="1" t="shared" si="29"/>
        <v>0</v>
      </c>
      <c r="V201" s="5">
        <f ca="1" t="shared" si="40"/>
        <v>0</v>
      </c>
      <c r="W201" s="5">
        <f ca="1" t="shared" si="41"/>
        <v>0</v>
      </c>
    </row>
    <row r="202" spans="7:23" ht="15.75" customHeight="1">
      <c r="G202" s="5" t="str">
        <f ca="1">IF(H160&gt;39,40,"-")</f>
        <v>-</v>
      </c>
      <c r="H202" s="5">
        <f ca="1" t="shared" si="30"/>
        <v>0</v>
      </c>
      <c r="I202" s="5">
        <f ca="1" t="shared" si="31"/>
        <v>0</v>
      </c>
      <c r="J202" s="5">
        <f ca="1" t="shared" si="32"/>
        <v>0</v>
      </c>
      <c r="K202" s="5">
        <f ca="1" t="shared" si="33"/>
        <v>0</v>
      </c>
      <c r="L202" s="5">
        <f ca="1" t="shared" si="28"/>
        <v>0</v>
      </c>
      <c r="M202" s="5">
        <f ca="1" t="shared" si="34"/>
        <v>0</v>
      </c>
      <c r="N202" s="5">
        <f ca="1" t="shared" si="35"/>
        <v>0</v>
      </c>
      <c r="P202" s="5" t="str">
        <f ca="1">IF(Q160&gt;39,40,"-")</f>
        <v>-</v>
      </c>
      <c r="Q202" s="5">
        <f ca="1" t="shared" si="36"/>
        <v>0</v>
      </c>
      <c r="R202" s="5">
        <f ca="1" t="shared" si="37"/>
        <v>0</v>
      </c>
      <c r="S202" s="5">
        <f ca="1" t="shared" si="38"/>
        <v>0</v>
      </c>
      <c r="T202" s="5">
        <f ca="1" t="shared" si="39"/>
        <v>0</v>
      </c>
      <c r="U202" s="5">
        <f ca="1" t="shared" si="29"/>
        <v>0</v>
      </c>
      <c r="V202" s="5">
        <f ca="1" t="shared" si="40"/>
        <v>0</v>
      </c>
      <c r="W202" s="5">
        <f ca="1" t="shared" si="41"/>
        <v>0</v>
      </c>
    </row>
    <row r="203" spans="7:23" ht="15.75" customHeight="1">
      <c r="G203" s="5" t="str">
        <f ca="1">IF(H160&gt;40,41,"-")</f>
        <v>-</v>
      </c>
      <c r="H203" s="5">
        <f ca="1" t="shared" si="30"/>
        <v>0</v>
      </c>
      <c r="I203" s="5">
        <f ca="1" t="shared" si="31"/>
        <v>0</v>
      </c>
      <c r="J203" s="5">
        <f ca="1" t="shared" si="32"/>
        <v>0</v>
      </c>
      <c r="K203" s="5">
        <f ca="1" t="shared" si="33"/>
        <v>0</v>
      </c>
      <c r="L203" s="5">
        <f ca="1" t="shared" si="28"/>
        <v>0</v>
      </c>
      <c r="M203" s="5">
        <f ca="1" t="shared" si="34"/>
        <v>0</v>
      </c>
      <c r="N203" s="5">
        <f ca="1" t="shared" si="35"/>
        <v>0</v>
      </c>
      <c r="P203" s="5" t="str">
        <f ca="1">IF(Q160&gt;40,41,"-")</f>
        <v>-</v>
      </c>
      <c r="Q203" s="5">
        <f ca="1" t="shared" si="36"/>
        <v>0</v>
      </c>
      <c r="R203" s="5">
        <f ca="1" t="shared" si="37"/>
        <v>0</v>
      </c>
      <c r="S203" s="5">
        <f ca="1" t="shared" si="38"/>
        <v>0</v>
      </c>
      <c r="T203" s="5">
        <f ca="1" t="shared" si="39"/>
        <v>0</v>
      </c>
      <c r="U203" s="5">
        <f ca="1" t="shared" si="29"/>
        <v>0</v>
      </c>
      <c r="V203" s="5">
        <f ca="1" t="shared" si="40"/>
        <v>0</v>
      </c>
      <c r="W203" s="5">
        <f ca="1" t="shared" si="41"/>
        <v>0</v>
      </c>
    </row>
    <row r="204" spans="7:23" ht="15.75" customHeight="1">
      <c r="G204" s="5" t="str">
        <f ca="1">IF(H160&gt;41,42,"-")</f>
        <v>-</v>
      </c>
      <c r="H204" s="5">
        <f ca="1" t="shared" si="30"/>
        <v>0</v>
      </c>
      <c r="I204" s="5">
        <f ca="1" t="shared" si="31"/>
        <v>0</v>
      </c>
      <c r="J204" s="5">
        <f ca="1" t="shared" si="32"/>
        <v>0</v>
      </c>
      <c r="K204" s="5">
        <f ca="1" t="shared" si="33"/>
        <v>0</v>
      </c>
      <c r="L204" s="5">
        <f ca="1" t="shared" si="28"/>
        <v>0</v>
      </c>
      <c r="M204" s="5">
        <f ca="1" t="shared" si="34"/>
        <v>0</v>
      </c>
      <c r="N204" s="5">
        <f ca="1" t="shared" si="35"/>
        <v>0</v>
      </c>
      <c r="P204" s="5" t="str">
        <f ca="1">IF(Q160&gt;41,42,"-")</f>
        <v>-</v>
      </c>
      <c r="Q204" s="5">
        <f ca="1" t="shared" si="36"/>
        <v>0</v>
      </c>
      <c r="R204" s="5">
        <f ca="1" t="shared" si="37"/>
        <v>0</v>
      </c>
      <c r="S204" s="5">
        <f ca="1" t="shared" si="38"/>
        <v>0</v>
      </c>
      <c r="T204" s="5">
        <f ca="1" t="shared" si="39"/>
        <v>0</v>
      </c>
      <c r="U204" s="5">
        <f ca="1" t="shared" si="29"/>
        <v>0</v>
      </c>
      <c r="V204" s="5">
        <f ca="1" t="shared" si="40"/>
        <v>0</v>
      </c>
      <c r="W204" s="5">
        <f ca="1" t="shared" si="41"/>
        <v>0</v>
      </c>
    </row>
    <row r="205" spans="7:23" ht="15.75" customHeight="1">
      <c r="G205" s="5" t="str">
        <f ca="1">IF(H160&gt;42,43,"-")</f>
        <v>-</v>
      </c>
      <c r="H205" s="5">
        <f ca="1" t="shared" si="30"/>
        <v>0</v>
      </c>
      <c r="I205" s="5">
        <f ca="1" t="shared" si="31"/>
        <v>0</v>
      </c>
      <c r="J205" s="5">
        <f ca="1" t="shared" si="32"/>
        <v>0</v>
      </c>
      <c r="K205" s="5">
        <f ca="1" t="shared" si="33"/>
        <v>0</v>
      </c>
      <c r="L205" s="5">
        <f ca="1" t="shared" si="28"/>
        <v>0</v>
      </c>
      <c r="M205" s="5">
        <f ca="1" t="shared" si="34"/>
        <v>0</v>
      </c>
      <c r="N205" s="5">
        <f ca="1" t="shared" si="35"/>
        <v>0</v>
      </c>
      <c r="P205" s="5" t="str">
        <f ca="1">IF(Q160&gt;42,43,"-")</f>
        <v>-</v>
      </c>
      <c r="Q205" s="5">
        <f ca="1" t="shared" si="36"/>
        <v>0</v>
      </c>
      <c r="R205" s="5">
        <f ca="1" t="shared" si="37"/>
        <v>0</v>
      </c>
      <c r="S205" s="5">
        <f ca="1" t="shared" si="38"/>
        <v>0</v>
      </c>
      <c r="T205" s="5">
        <f ca="1" t="shared" si="39"/>
        <v>0</v>
      </c>
      <c r="U205" s="5">
        <f ca="1" t="shared" si="29"/>
        <v>0</v>
      </c>
      <c r="V205" s="5">
        <f ca="1" t="shared" si="40"/>
        <v>0</v>
      </c>
      <c r="W205" s="5">
        <f ca="1" t="shared" si="41"/>
        <v>0</v>
      </c>
    </row>
    <row r="206" spans="7:23" ht="15.75" customHeight="1">
      <c r="G206" s="5" t="str">
        <f ca="1">IF(H160&gt;43,44,"-")</f>
        <v>-</v>
      </c>
      <c r="H206" s="5">
        <f ca="1" t="shared" si="30"/>
        <v>0</v>
      </c>
      <c r="I206" s="5">
        <f ca="1" t="shared" si="31"/>
        <v>0</v>
      </c>
      <c r="J206" s="5">
        <f ca="1" t="shared" si="32"/>
        <v>0</v>
      </c>
      <c r="K206" s="5">
        <f ca="1" t="shared" si="33"/>
        <v>0</v>
      </c>
      <c r="L206" s="5">
        <f ca="1" t="shared" si="28"/>
        <v>0</v>
      </c>
      <c r="M206" s="5">
        <f ca="1" t="shared" si="34"/>
        <v>0</v>
      </c>
      <c r="N206" s="5">
        <f ca="1" t="shared" si="35"/>
        <v>0</v>
      </c>
      <c r="P206" s="5" t="str">
        <f ca="1">IF(Q160&gt;43,44,"-")</f>
        <v>-</v>
      </c>
      <c r="Q206" s="5">
        <f ca="1" t="shared" si="36"/>
        <v>0</v>
      </c>
      <c r="R206" s="5">
        <f ca="1" t="shared" si="37"/>
        <v>0</v>
      </c>
      <c r="S206" s="5">
        <f ca="1" t="shared" si="38"/>
        <v>0</v>
      </c>
      <c r="T206" s="5">
        <f ca="1" t="shared" si="39"/>
        <v>0</v>
      </c>
      <c r="U206" s="5">
        <f ca="1" t="shared" si="29"/>
        <v>0</v>
      </c>
      <c r="V206" s="5">
        <f ca="1" t="shared" si="40"/>
        <v>0</v>
      </c>
      <c r="W206" s="5">
        <f ca="1" t="shared" si="41"/>
        <v>0</v>
      </c>
    </row>
    <row r="207" spans="7:23" ht="15.75" customHeight="1">
      <c r="G207" s="5" t="str">
        <f ca="1">IF(H160&gt;44,45,"-")</f>
        <v>-</v>
      </c>
      <c r="H207" s="5">
        <f ca="1" t="shared" si="30"/>
        <v>0</v>
      </c>
      <c r="I207" s="5">
        <f ca="1" t="shared" si="31"/>
        <v>0</v>
      </c>
      <c r="J207" s="5">
        <f ca="1" t="shared" si="32"/>
        <v>0</v>
      </c>
      <c r="K207" s="5">
        <f ca="1" t="shared" si="33"/>
        <v>0</v>
      </c>
      <c r="L207" s="5">
        <f ca="1" t="shared" si="28"/>
        <v>0</v>
      </c>
      <c r="M207" s="5">
        <f ca="1" t="shared" si="34"/>
        <v>0</v>
      </c>
      <c r="N207" s="5">
        <f ca="1" t="shared" si="35"/>
        <v>0</v>
      </c>
      <c r="P207" s="5" t="str">
        <f ca="1">IF(Q160&gt;44,45,"-")</f>
        <v>-</v>
      </c>
      <c r="Q207" s="5">
        <f ca="1" t="shared" si="36"/>
        <v>0</v>
      </c>
      <c r="R207" s="5">
        <f ca="1" t="shared" si="37"/>
        <v>0</v>
      </c>
      <c r="S207" s="5">
        <f ca="1" t="shared" si="38"/>
        <v>0</v>
      </c>
      <c r="T207" s="5">
        <f ca="1" t="shared" si="39"/>
        <v>0</v>
      </c>
      <c r="U207" s="5">
        <f ca="1" t="shared" si="29"/>
        <v>0</v>
      </c>
      <c r="V207" s="5">
        <f ca="1" t="shared" si="40"/>
        <v>0</v>
      </c>
      <c r="W207" s="5">
        <f ca="1" t="shared" si="41"/>
        <v>0</v>
      </c>
    </row>
    <row r="208" spans="7:23" ht="15.75" customHeight="1">
      <c r="G208" s="5" t="str">
        <f ca="1">IF(H160&gt;45,46,"-")</f>
        <v>-</v>
      </c>
      <c r="H208" s="5">
        <f ca="1" t="shared" si="30"/>
        <v>0</v>
      </c>
      <c r="I208" s="5">
        <f ca="1" t="shared" si="31"/>
        <v>0</v>
      </c>
      <c r="J208" s="5">
        <f ca="1" t="shared" si="32"/>
        <v>0</v>
      </c>
      <c r="K208" s="5">
        <f ca="1" t="shared" si="33"/>
        <v>0</v>
      </c>
      <c r="L208" s="5">
        <f ca="1" t="shared" si="28"/>
        <v>0</v>
      </c>
      <c r="M208" s="5">
        <f ca="1" t="shared" si="34"/>
        <v>0</v>
      </c>
      <c r="N208" s="5">
        <f ca="1" t="shared" si="35"/>
        <v>0</v>
      </c>
      <c r="P208" s="5" t="str">
        <f ca="1">IF(Q160&gt;45,46,"-")</f>
        <v>-</v>
      </c>
      <c r="Q208" s="5">
        <f ca="1" t="shared" si="36"/>
        <v>0</v>
      </c>
      <c r="R208" s="5">
        <f ca="1" t="shared" si="37"/>
        <v>0</v>
      </c>
      <c r="S208" s="5">
        <f ca="1" t="shared" si="38"/>
        <v>0</v>
      </c>
      <c r="T208" s="5">
        <f ca="1" t="shared" si="39"/>
        <v>0</v>
      </c>
      <c r="U208" s="5">
        <f ca="1" t="shared" si="29"/>
        <v>0</v>
      </c>
      <c r="V208" s="5">
        <f ca="1" t="shared" si="40"/>
        <v>0</v>
      </c>
      <c r="W208" s="5">
        <f ca="1" t="shared" si="41"/>
        <v>0</v>
      </c>
    </row>
    <row r="209" spans="7:23" ht="15.75" customHeight="1">
      <c r="G209" s="5" t="str">
        <f ca="1">IF(H160&gt;46,47,"-")</f>
        <v>-</v>
      </c>
      <c r="H209" s="5">
        <f ca="1" t="shared" si="30"/>
        <v>0</v>
      </c>
      <c r="I209" s="5">
        <f ca="1" t="shared" si="31"/>
        <v>0</v>
      </c>
      <c r="J209" s="5">
        <f ca="1" t="shared" si="32"/>
        <v>0</v>
      </c>
      <c r="K209" s="5">
        <f ca="1" t="shared" si="33"/>
        <v>0</v>
      </c>
      <c r="L209" s="5">
        <f ca="1" t="shared" si="28"/>
        <v>0</v>
      </c>
      <c r="M209" s="5">
        <f ca="1" t="shared" si="34"/>
        <v>0</v>
      </c>
      <c r="N209" s="5">
        <f ca="1" t="shared" si="35"/>
        <v>0</v>
      </c>
      <c r="P209" s="5" t="str">
        <f ca="1">IF(Q160&gt;46,47,"-")</f>
        <v>-</v>
      </c>
      <c r="Q209" s="5">
        <f ca="1" t="shared" si="36"/>
        <v>0</v>
      </c>
      <c r="R209" s="5">
        <f ca="1" t="shared" si="37"/>
        <v>0</v>
      </c>
      <c r="S209" s="5">
        <f ca="1" t="shared" si="38"/>
        <v>0</v>
      </c>
      <c r="T209" s="5">
        <f ca="1" t="shared" si="39"/>
        <v>0</v>
      </c>
      <c r="U209" s="5">
        <f ca="1" t="shared" si="29"/>
        <v>0</v>
      </c>
      <c r="V209" s="5">
        <f ca="1" t="shared" si="40"/>
        <v>0</v>
      </c>
      <c r="W209" s="5">
        <f ca="1" t="shared" si="41"/>
        <v>0</v>
      </c>
    </row>
    <row r="210" spans="7:23" ht="15.75" customHeight="1">
      <c r="G210" s="5" t="str">
        <f ca="1">IF(H160&gt;47,48,"-")</f>
        <v>-</v>
      </c>
      <c r="H210" s="5">
        <f ca="1" t="shared" si="30"/>
        <v>0</v>
      </c>
      <c r="I210" s="5">
        <f ca="1" t="shared" si="31"/>
        <v>0</v>
      </c>
      <c r="J210" s="5">
        <f ca="1" t="shared" si="32"/>
        <v>0</v>
      </c>
      <c r="K210" s="5">
        <f ca="1" t="shared" si="33"/>
        <v>0</v>
      </c>
      <c r="L210" s="5">
        <f ca="1" t="shared" si="28"/>
        <v>0</v>
      </c>
      <c r="M210" s="5">
        <f ca="1" t="shared" si="34"/>
        <v>0</v>
      </c>
      <c r="N210" s="5">
        <f ca="1" t="shared" si="35"/>
        <v>0</v>
      </c>
      <c r="P210" s="5" t="str">
        <f ca="1">IF(Q160&gt;47,48,"-")</f>
        <v>-</v>
      </c>
      <c r="Q210" s="5">
        <f ca="1" t="shared" si="36"/>
        <v>0</v>
      </c>
      <c r="R210" s="5">
        <f ca="1" t="shared" si="37"/>
        <v>0</v>
      </c>
      <c r="S210" s="5">
        <f ca="1" t="shared" si="38"/>
        <v>0</v>
      </c>
      <c r="T210" s="5">
        <f ca="1" t="shared" si="39"/>
        <v>0</v>
      </c>
      <c r="U210" s="5">
        <f ca="1" t="shared" si="29"/>
        <v>0</v>
      </c>
      <c r="V210" s="5">
        <f ca="1" t="shared" si="40"/>
        <v>0</v>
      </c>
      <c r="W210" s="5">
        <f ca="1" t="shared" si="41"/>
        <v>0</v>
      </c>
    </row>
    <row r="211" spans="7:23" ht="15.75" customHeight="1">
      <c r="G211" s="5" t="str">
        <f ca="1">IF(H160&gt;48,49,"-")</f>
        <v>-</v>
      </c>
      <c r="H211" s="5">
        <f ca="1" t="shared" si="30"/>
        <v>0</v>
      </c>
      <c r="I211" s="5">
        <f ca="1" t="shared" si="31"/>
        <v>0</v>
      </c>
      <c r="J211" s="5">
        <f ca="1" t="shared" si="32"/>
        <v>0</v>
      </c>
      <c r="K211" s="5">
        <f ca="1" t="shared" si="33"/>
        <v>0</v>
      </c>
      <c r="L211" s="5">
        <f ca="1" t="shared" si="28"/>
        <v>0</v>
      </c>
      <c r="M211" s="5">
        <f ca="1" t="shared" si="34"/>
        <v>0</v>
      </c>
      <c r="N211" s="5">
        <f ca="1" t="shared" si="35"/>
        <v>0</v>
      </c>
      <c r="P211" s="5" t="str">
        <f ca="1">IF(Q160&gt;48,49,"-")</f>
        <v>-</v>
      </c>
      <c r="Q211" s="5">
        <f ca="1" t="shared" si="36"/>
        <v>0</v>
      </c>
      <c r="R211" s="5">
        <f ca="1" t="shared" si="37"/>
        <v>0</v>
      </c>
      <c r="S211" s="5">
        <f ca="1" t="shared" si="38"/>
        <v>0</v>
      </c>
      <c r="T211" s="5">
        <f ca="1" t="shared" si="39"/>
        <v>0</v>
      </c>
      <c r="U211" s="5">
        <f ca="1" t="shared" si="29"/>
        <v>0</v>
      </c>
      <c r="V211" s="5">
        <f ca="1" t="shared" si="40"/>
        <v>0</v>
      </c>
      <c r="W211" s="5">
        <f ca="1" t="shared" si="41"/>
        <v>0</v>
      </c>
    </row>
    <row r="212" spans="7:23" ht="15.75" customHeight="1">
      <c r="G212" s="5" t="str">
        <f ca="1">IF(H160&gt;49,50,"-")</f>
        <v>-</v>
      </c>
      <c r="H212" s="5">
        <f ca="1" t="shared" si="30"/>
        <v>0</v>
      </c>
      <c r="I212" s="5">
        <f ca="1" t="shared" si="31"/>
        <v>0</v>
      </c>
      <c r="J212" s="5">
        <f ca="1" t="shared" si="32"/>
        <v>0</v>
      </c>
      <c r="K212" s="5">
        <f ca="1" t="shared" si="33"/>
        <v>0</v>
      </c>
      <c r="L212" s="5">
        <f ca="1" t="shared" si="28"/>
        <v>0</v>
      </c>
      <c r="M212" s="5">
        <f ca="1" t="shared" si="34"/>
        <v>0</v>
      </c>
      <c r="N212" s="5">
        <f ca="1" t="shared" si="35"/>
        <v>0</v>
      </c>
      <c r="P212" s="5" t="str">
        <f ca="1">IF(Q160&gt;49,50,"-")</f>
        <v>-</v>
      </c>
      <c r="Q212" s="5">
        <f ca="1" t="shared" si="36"/>
        <v>0</v>
      </c>
      <c r="R212" s="5">
        <f ca="1" t="shared" si="37"/>
        <v>0</v>
      </c>
      <c r="S212" s="5">
        <f ca="1" t="shared" si="38"/>
        <v>0</v>
      </c>
      <c r="T212" s="5">
        <f ca="1" t="shared" si="39"/>
        <v>0</v>
      </c>
      <c r="U212" s="5">
        <f ca="1" t="shared" si="29"/>
        <v>0</v>
      </c>
      <c r="V212" s="5">
        <f ca="1" t="shared" si="40"/>
        <v>0</v>
      </c>
      <c r="W212" s="5">
        <f ca="1" t="shared" si="41"/>
        <v>0</v>
      </c>
    </row>
    <row r="213" spans="7:23" ht="15.75" customHeight="1">
      <c r="G213" s="5" t="str">
        <f ca="1">IF(H160&gt;50,51,"-")</f>
        <v>-</v>
      </c>
      <c r="H213" s="5">
        <f ca="1" t="shared" si="30"/>
        <v>0</v>
      </c>
      <c r="I213" s="5">
        <f ca="1" t="shared" si="31"/>
        <v>0</v>
      </c>
      <c r="J213" s="5">
        <f ca="1" t="shared" si="32"/>
        <v>0</v>
      </c>
      <c r="K213" s="5">
        <f ca="1" t="shared" si="33"/>
        <v>0</v>
      </c>
      <c r="L213" s="5">
        <f ca="1" t="shared" si="28"/>
        <v>0</v>
      </c>
      <c r="M213" s="5">
        <f ca="1" t="shared" si="34"/>
        <v>0</v>
      </c>
      <c r="N213" s="5">
        <f ca="1" t="shared" si="35"/>
        <v>0</v>
      </c>
      <c r="P213" s="5" t="str">
        <f ca="1">IF(Q160&gt;50,51,"-")</f>
        <v>-</v>
      </c>
      <c r="Q213" s="5">
        <f ca="1" t="shared" si="36"/>
        <v>0</v>
      </c>
      <c r="R213" s="5">
        <f ca="1" t="shared" si="37"/>
        <v>0</v>
      </c>
      <c r="S213" s="5">
        <f ca="1" t="shared" si="38"/>
        <v>0</v>
      </c>
      <c r="T213" s="5">
        <f ca="1" t="shared" si="39"/>
        <v>0</v>
      </c>
      <c r="U213" s="5">
        <f ca="1" t="shared" si="29"/>
        <v>0</v>
      </c>
      <c r="V213" s="5">
        <f ca="1" t="shared" si="40"/>
        <v>0</v>
      </c>
      <c r="W213" s="5">
        <f ca="1" t="shared" si="41"/>
        <v>0</v>
      </c>
    </row>
    <row r="214" spans="7:23" ht="15.75" customHeight="1">
      <c r="G214" s="5" t="str">
        <f ca="1">IF(H160&gt;51,52,"-")</f>
        <v>-</v>
      </c>
      <c r="H214" s="5">
        <f ca="1" t="shared" si="30"/>
        <v>0</v>
      </c>
      <c r="I214" s="5">
        <f ca="1" t="shared" si="31"/>
        <v>0</v>
      </c>
      <c r="J214" s="5">
        <f ca="1" t="shared" si="32"/>
        <v>0</v>
      </c>
      <c r="K214" s="5">
        <f ca="1" t="shared" si="33"/>
        <v>0</v>
      </c>
      <c r="L214" s="5">
        <f ca="1" t="shared" si="28"/>
        <v>0</v>
      </c>
      <c r="M214" s="5">
        <f ca="1" t="shared" si="34"/>
        <v>0</v>
      </c>
      <c r="N214" s="5">
        <f ca="1" t="shared" si="35"/>
        <v>0</v>
      </c>
      <c r="P214" s="5" t="str">
        <f ca="1">IF(Q160&gt;51,52,"-")</f>
        <v>-</v>
      </c>
      <c r="Q214" s="5">
        <f ca="1" t="shared" si="36"/>
        <v>0</v>
      </c>
      <c r="R214" s="5">
        <f ca="1" t="shared" si="37"/>
        <v>0</v>
      </c>
      <c r="S214" s="5">
        <f ca="1" t="shared" si="38"/>
        <v>0</v>
      </c>
      <c r="T214" s="5">
        <f ca="1" t="shared" si="39"/>
        <v>0</v>
      </c>
      <c r="U214" s="5">
        <f ca="1" t="shared" si="29"/>
        <v>0</v>
      </c>
      <c r="V214" s="5">
        <f ca="1" t="shared" si="40"/>
        <v>0</v>
      </c>
      <c r="W214" s="5">
        <f ca="1" t="shared" si="41"/>
        <v>0</v>
      </c>
    </row>
    <row r="215" spans="7:23" ht="15.75" customHeight="1">
      <c r="G215" s="5" t="str">
        <f ca="1">IF(H160&gt;52,53,"-")</f>
        <v>-</v>
      </c>
      <c r="H215" s="5">
        <f ca="1" t="shared" si="30"/>
        <v>0</v>
      </c>
      <c r="I215" s="5">
        <f ca="1" t="shared" si="31"/>
        <v>0</v>
      </c>
      <c r="J215" s="5">
        <f ca="1" t="shared" si="32"/>
        <v>0</v>
      </c>
      <c r="K215" s="5">
        <f ca="1" t="shared" si="33"/>
        <v>0</v>
      </c>
      <c r="L215" s="5">
        <f ca="1" t="shared" si="28"/>
        <v>0</v>
      </c>
      <c r="M215" s="5">
        <f ca="1" t="shared" si="34"/>
        <v>0</v>
      </c>
      <c r="N215" s="5">
        <f ca="1" t="shared" si="35"/>
        <v>0</v>
      </c>
      <c r="P215" s="5" t="str">
        <f ca="1">IF(Q160&gt;52,53,"-")</f>
        <v>-</v>
      </c>
      <c r="Q215" s="5">
        <f ca="1" t="shared" si="36"/>
        <v>0</v>
      </c>
      <c r="R215" s="5">
        <f ca="1" t="shared" si="37"/>
        <v>0</v>
      </c>
      <c r="S215" s="5">
        <f ca="1" t="shared" si="38"/>
        <v>0</v>
      </c>
      <c r="T215" s="5">
        <f ca="1" t="shared" si="39"/>
        <v>0</v>
      </c>
      <c r="U215" s="5">
        <f ca="1" t="shared" si="29"/>
        <v>0</v>
      </c>
      <c r="V215" s="5">
        <f ca="1" t="shared" si="40"/>
        <v>0</v>
      </c>
      <c r="W215" s="5">
        <f ca="1" t="shared" si="41"/>
        <v>0</v>
      </c>
    </row>
    <row r="216" spans="7:23" ht="15.75" customHeight="1">
      <c r="G216" s="5" t="str">
        <f ca="1">IF(H160&gt;53,54,"-")</f>
        <v>-</v>
      </c>
      <c r="H216" s="5">
        <f ca="1" t="shared" si="30"/>
        <v>0</v>
      </c>
      <c r="I216" s="5">
        <f ca="1" t="shared" si="31"/>
        <v>0</v>
      </c>
      <c r="J216" s="5">
        <f ca="1" t="shared" si="32"/>
        <v>0</v>
      </c>
      <c r="K216" s="5">
        <f ca="1" t="shared" si="33"/>
        <v>0</v>
      </c>
      <c r="L216" s="5">
        <f ca="1" t="shared" si="28"/>
        <v>0</v>
      </c>
      <c r="M216" s="5">
        <f ca="1" t="shared" si="34"/>
        <v>0</v>
      </c>
      <c r="N216" s="5">
        <f ca="1" t="shared" si="35"/>
        <v>0</v>
      </c>
      <c r="P216" s="5" t="str">
        <f ca="1">IF(Q160&gt;53,54,"-")</f>
        <v>-</v>
      </c>
      <c r="Q216" s="5">
        <f ca="1" t="shared" si="36"/>
        <v>0</v>
      </c>
      <c r="R216" s="5">
        <f ca="1" t="shared" si="37"/>
        <v>0</v>
      </c>
      <c r="S216" s="5">
        <f ca="1" t="shared" si="38"/>
        <v>0</v>
      </c>
      <c r="T216" s="5">
        <f ca="1" t="shared" si="39"/>
        <v>0</v>
      </c>
      <c r="U216" s="5">
        <f ca="1" t="shared" si="29"/>
        <v>0</v>
      </c>
      <c r="V216" s="5">
        <f ca="1" t="shared" si="40"/>
        <v>0</v>
      </c>
      <c r="W216" s="5">
        <f ca="1" t="shared" si="41"/>
        <v>0</v>
      </c>
    </row>
    <row r="217" spans="7:23" ht="15.75" customHeight="1">
      <c r="G217" s="5" t="str">
        <f ca="1">IF(H160&gt;54,55,"-")</f>
        <v>-</v>
      </c>
      <c r="H217" s="5">
        <f ca="1" t="shared" si="30"/>
        <v>0</v>
      </c>
      <c r="I217" s="5">
        <f ca="1" t="shared" si="31"/>
        <v>0</v>
      </c>
      <c r="J217" s="5">
        <f ca="1" t="shared" si="32"/>
        <v>0</v>
      </c>
      <c r="K217" s="5">
        <f ca="1" t="shared" si="33"/>
        <v>0</v>
      </c>
      <c r="L217" s="5">
        <f ca="1" t="shared" si="28"/>
        <v>0</v>
      </c>
      <c r="M217" s="5">
        <f ca="1" t="shared" si="34"/>
        <v>0</v>
      </c>
      <c r="N217" s="5">
        <f ca="1" t="shared" si="35"/>
        <v>0</v>
      </c>
      <c r="P217" s="5" t="str">
        <f ca="1">IF(Q160&gt;54,55,"-")</f>
        <v>-</v>
      </c>
      <c r="Q217" s="5">
        <f ca="1" t="shared" si="36"/>
        <v>0</v>
      </c>
      <c r="R217" s="5">
        <f ca="1" t="shared" si="37"/>
        <v>0</v>
      </c>
      <c r="S217" s="5">
        <f ca="1" t="shared" si="38"/>
        <v>0</v>
      </c>
      <c r="T217" s="5">
        <f ca="1" t="shared" si="39"/>
        <v>0</v>
      </c>
      <c r="U217" s="5">
        <f ca="1" t="shared" si="29"/>
        <v>0</v>
      </c>
      <c r="V217" s="5">
        <f ca="1" t="shared" si="40"/>
        <v>0</v>
      </c>
      <c r="W217" s="5">
        <f ca="1" t="shared" si="41"/>
        <v>0</v>
      </c>
    </row>
    <row r="218" spans="7:23" ht="15.75" customHeight="1">
      <c r="G218" s="5" t="str">
        <f ca="1">IF(H160&gt;55,56,"-")</f>
        <v>-</v>
      </c>
      <c r="H218" s="5">
        <f ca="1" t="shared" si="30"/>
        <v>0</v>
      </c>
      <c r="I218" s="5">
        <f ca="1" t="shared" si="31"/>
        <v>0</v>
      </c>
      <c r="J218" s="5">
        <f ca="1" t="shared" si="32"/>
        <v>0</v>
      </c>
      <c r="K218" s="5">
        <f ca="1" t="shared" si="33"/>
        <v>0</v>
      </c>
      <c r="L218" s="5">
        <f ca="1" t="shared" si="28"/>
        <v>0</v>
      </c>
      <c r="M218" s="5">
        <f ca="1" t="shared" si="34"/>
        <v>0</v>
      </c>
      <c r="N218" s="5">
        <f ca="1" t="shared" si="35"/>
        <v>0</v>
      </c>
      <c r="P218" s="5" t="str">
        <f ca="1">IF(Q160&gt;55,56,"-")</f>
        <v>-</v>
      </c>
      <c r="Q218" s="5">
        <f ca="1" t="shared" si="36"/>
        <v>0</v>
      </c>
      <c r="R218" s="5">
        <f ca="1" t="shared" si="37"/>
        <v>0</v>
      </c>
      <c r="S218" s="5">
        <f ca="1" t="shared" si="38"/>
        <v>0</v>
      </c>
      <c r="T218" s="5">
        <f ca="1" t="shared" si="39"/>
        <v>0</v>
      </c>
      <c r="U218" s="5">
        <f ca="1" t="shared" si="29"/>
        <v>0</v>
      </c>
      <c r="V218" s="5">
        <f ca="1" t="shared" si="40"/>
        <v>0</v>
      </c>
      <c r="W218" s="5">
        <f ca="1" t="shared" si="41"/>
        <v>0</v>
      </c>
    </row>
    <row r="219" spans="7:23" ht="15.75" customHeight="1">
      <c r="G219" s="5" t="str">
        <f ca="1">IF(H160&gt;56,57,"-")</f>
        <v>-</v>
      </c>
      <c r="H219" s="5">
        <f ca="1" t="shared" si="30"/>
        <v>0</v>
      </c>
      <c r="I219" s="5">
        <f ca="1" t="shared" si="31"/>
        <v>0</v>
      </c>
      <c r="J219" s="5">
        <f ca="1" t="shared" si="32"/>
        <v>0</v>
      </c>
      <c r="K219" s="5">
        <f ca="1" t="shared" si="33"/>
        <v>0</v>
      </c>
      <c r="L219" s="5">
        <f ca="1" t="shared" si="28"/>
        <v>0</v>
      </c>
      <c r="M219" s="5">
        <f ca="1" t="shared" si="34"/>
        <v>0</v>
      </c>
      <c r="N219" s="5">
        <f ca="1" t="shared" si="35"/>
        <v>0</v>
      </c>
      <c r="P219" s="5" t="str">
        <f ca="1">IF(Q160&gt;56,57,"-")</f>
        <v>-</v>
      </c>
      <c r="Q219" s="5">
        <f ca="1" t="shared" si="36"/>
        <v>0</v>
      </c>
      <c r="R219" s="5">
        <f ca="1" t="shared" si="37"/>
        <v>0</v>
      </c>
      <c r="S219" s="5">
        <f ca="1" t="shared" si="38"/>
        <v>0</v>
      </c>
      <c r="T219" s="5">
        <f ca="1" t="shared" si="39"/>
        <v>0</v>
      </c>
      <c r="U219" s="5">
        <f ca="1" t="shared" si="29"/>
        <v>0</v>
      </c>
      <c r="V219" s="5">
        <f ca="1" t="shared" si="40"/>
        <v>0</v>
      </c>
      <c r="W219" s="5">
        <f ca="1" t="shared" si="41"/>
        <v>0</v>
      </c>
    </row>
    <row r="220" spans="7:23" ht="15.75" customHeight="1">
      <c r="G220" s="5" t="str">
        <f ca="1">IF(H160&gt;57,58,"-")</f>
        <v>-</v>
      </c>
      <c r="H220" s="5">
        <f ca="1" t="shared" si="30"/>
        <v>0</v>
      </c>
      <c r="I220" s="5">
        <f ca="1" t="shared" si="31"/>
        <v>0</v>
      </c>
      <c r="J220" s="5">
        <f ca="1" t="shared" si="32"/>
        <v>0</v>
      </c>
      <c r="K220" s="5">
        <f ca="1" t="shared" si="33"/>
        <v>0</v>
      </c>
      <c r="L220" s="5">
        <f ca="1" t="shared" si="28"/>
        <v>0</v>
      </c>
      <c r="M220" s="5">
        <f ca="1" t="shared" si="34"/>
        <v>0</v>
      </c>
      <c r="N220" s="5">
        <f ca="1" t="shared" si="35"/>
        <v>0</v>
      </c>
      <c r="P220" s="5" t="str">
        <f ca="1">IF(Q160&gt;57,58,"-")</f>
        <v>-</v>
      </c>
      <c r="Q220" s="5">
        <f ca="1" t="shared" si="36"/>
        <v>0</v>
      </c>
      <c r="R220" s="5">
        <f ca="1" t="shared" si="37"/>
        <v>0</v>
      </c>
      <c r="S220" s="5">
        <f ca="1" t="shared" si="38"/>
        <v>0</v>
      </c>
      <c r="T220" s="5">
        <f ca="1" t="shared" si="39"/>
        <v>0</v>
      </c>
      <c r="U220" s="5">
        <f ca="1" t="shared" si="29"/>
        <v>0</v>
      </c>
      <c r="V220" s="5">
        <f ca="1" t="shared" si="40"/>
        <v>0</v>
      </c>
      <c r="W220" s="5">
        <f ca="1" t="shared" si="41"/>
        <v>0</v>
      </c>
    </row>
    <row r="221" spans="7:23" ht="15.75" customHeight="1">
      <c r="G221" s="5" t="str">
        <f ca="1">IF(H160&gt;58,59,"-")</f>
        <v>-</v>
      </c>
      <c r="H221" s="5">
        <f ca="1" t="shared" si="30"/>
        <v>0</v>
      </c>
      <c r="I221" s="5">
        <f ca="1" t="shared" si="31"/>
        <v>0</v>
      </c>
      <c r="J221" s="5">
        <f ca="1" t="shared" si="32"/>
        <v>0</v>
      </c>
      <c r="K221" s="5">
        <f ca="1" t="shared" si="33"/>
        <v>0</v>
      </c>
      <c r="L221" s="5">
        <f ca="1" t="shared" si="28"/>
        <v>0</v>
      </c>
      <c r="M221" s="5">
        <f ca="1" t="shared" si="34"/>
        <v>0</v>
      </c>
      <c r="N221" s="5">
        <f ca="1" t="shared" si="35"/>
        <v>0</v>
      </c>
      <c r="P221" s="5" t="str">
        <f ca="1">IF(Q160&gt;58,59,"-")</f>
        <v>-</v>
      </c>
      <c r="Q221" s="5">
        <f ca="1" t="shared" si="36"/>
        <v>0</v>
      </c>
      <c r="R221" s="5">
        <f ca="1" t="shared" si="37"/>
        <v>0</v>
      </c>
      <c r="S221" s="5">
        <f ca="1" t="shared" si="38"/>
        <v>0</v>
      </c>
      <c r="T221" s="5">
        <f ca="1" t="shared" si="39"/>
        <v>0</v>
      </c>
      <c r="U221" s="5">
        <f ca="1" t="shared" si="29"/>
        <v>0</v>
      </c>
      <c r="V221" s="5">
        <f ca="1" t="shared" si="40"/>
        <v>0</v>
      </c>
      <c r="W221" s="5">
        <f ca="1" t="shared" si="41"/>
        <v>0</v>
      </c>
    </row>
    <row r="222" spans="7:23" ht="15.75" customHeight="1">
      <c r="G222" s="5" t="str">
        <f ca="1">IF(H160&gt;59,60,"-")</f>
        <v>-</v>
      </c>
      <c r="H222" s="5">
        <f ca="1" t="shared" si="30"/>
        <v>0</v>
      </c>
      <c r="I222" s="5">
        <f ca="1" t="shared" si="31"/>
        <v>0</v>
      </c>
      <c r="J222" s="5">
        <f ca="1" t="shared" si="32"/>
        <v>0</v>
      </c>
      <c r="K222" s="5">
        <f ca="1" t="shared" si="33"/>
        <v>0</v>
      </c>
      <c r="L222" s="5">
        <f ca="1" t="shared" si="28"/>
        <v>0</v>
      </c>
      <c r="M222" s="5">
        <f ca="1" t="shared" si="34"/>
        <v>0</v>
      </c>
      <c r="N222" s="5">
        <f ca="1" t="shared" si="35"/>
        <v>0</v>
      </c>
      <c r="P222" s="5" t="str">
        <f ca="1">IF(Q160&gt;59,60,"-")</f>
        <v>-</v>
      </c>
      <c r="Q222" s="5">
        <f ca="1" t="shared" si="36"/>
        <v>0</v>
      </c>
      <c r="R222" s="5">
        <f ca="1" t="shared" si="37"/>
        <v>0</v>
      </c>
      <c r="S222" s="5">
        <f ca="1" t="shared" si="38"/>
        <v>0</v>
      </c>
      <c r="T222" s="5">
        <f ca="1" t="shared" si="39"/>
        <v>0</v>
      </c>
      <c r="U222" s="5">
        <f ca="1" t="shared" si="29"/>
        <v>0</v>
      </c>
      <c r="V222" s="5">
        <f ca="1" t="shared" si="40"/>
        <v>0</v>
      </c>
      <c r="W222" s="5">
        <f ca="1" t="shared" si="41"/>
        <v>0</v>
      </c>
    </row>
    <row r="224" ht="15.75" customHeight="1" thickBot="1"/>
    <row r="225" spans="7:17" ht="15.75" customHeight="1" thickBot="1">
      <c r="G225" s="120" t="s">
        <v>135</v>
      </c>
      <c r="H225" s="121">
        <f ca="1">C6</f>
        <v>11</v>
      </c>
      <c r="P225" s="120" t="s">
        <v>136</v>
      </c>
      <c r="Q225" s="121">
        <f ca="1">D6</f>
        <v>10</v>
      </c>
    </row>
    <row r="227" spans="7:23" ht="15.75" customHeight="1">
      <c r="G227" s="117" t="s">
        <v>44</v>
      </c>
      <c r="H227" s="117" t="s">
        <v>14</v>
      </c>
      <c r="I227" s="117" t="s">
        <v>10</v>
      </c>
      <c r="J227" s="117" t="s">
        <v>95</v>
      </c>
      <c r="K227" s="117" t="s">
        <v>96</v>
      </c>
      <c r="L227" s="117" t="s">
        <v>45</v>
      </c>
      <c r="M227" s="117" t="s">
        <v>108</v>
      </c>
      <c r="N227" s="117" t="s">
        <v>100</v>
      </c>
      <c r="P227" s="117" t="s">
        <v>44</v>
      </c>
      <c r="Q227" s="117" t="s">
        <v>14</v>
      </c>
      <c r="R227" s="117" t="s">
        <v>10</v>
      </c>
      <c r="S227" s="117" t="s">
        <v>95</v>
      </c>
      <c r="T227" s="117" t="s">
        <v>96</v>
      </c>
      <c r="U227" s="117" t="s">
        <v>45</v>
      </c>
      <c r="V227" s="117" t="s">
        <v>108</v>
      </c>
      <c r="W227" s="117" t="s">
        <v>100</v>
      </c>
    </row>
    <row r="228" spans="7:23" ht="15.75" customHeight="1">
      <c r="G228" s="5">
        <f ca="1">IF(H225&gt;0,1,"-")</f>
        <v>1</v>
      </c>
      <c r="H228" s="5">
        <f ca="1">IF(G228&lt;&gt;"-",RANDBETWEEN(1,3),0)</f>
        <v>3</v>
      </c>
      <c r="I228" s="5">
        <f ca="1">IF(H228=1,RANDBETWEEN(1,10),IF(H228=2,RANDBETWEEN(11,50),IF(H228=3,RANDBETWEEN(51,200),0)))</f>
        <v>136</v>
      </c>
      <c r="J228" s="5">
        <f ca="1">I228*RANDBETWEEN($I$24,$J$24)</f>
        <v>408</v>
      </c>
      <c r="K228" s="5">
        <f ca="1">IF(G228&lt;&gt;"-",RANDBETWEEN($I$25,$J$25),0)</f>
        <v>20</v>
      </c>
      <c r="L228" s="5">
        <f aca="true" t="shared" si="42" ref="L228:L287">IF(I228&lt;1,0,IF(I228&lt;2,1,IF(I228&lt;3,2,RANDBETWEEN(1,3))))</f>
        <v>3</v>
      </c>
      <c r="M228" s="5">
        <f ca="1">IF(G228&lt;&gt;"-",IF(I228&gt;10,RANDBETWEEN(0,10),RANDBETWEEN(0,I228)),0)</f>
        <v>10</v>
      </c>
      <c r="N228" s="5">
        <f ca="1">IF(G228&lt;&gt;"-",IF(I228&gt;199,1,IF(I228&gt;99,IF(M228&gt;3,1,0),0)),0)</f>
        <v>1</v>
      </c>
      <c r="P228" s="5">
        <f ca="1">IF(Q225&gt;0,1,"-")</f>
        <v>1</v>
      </c>
      <c r="Q228" s="5">
        <f ca="1">IF(P228&lt;&gt;"-",RANDBETWEEN(1,3),0)</f>
        <v>3</v>
      </c>
      <c r="R228" s="5">
        <f ca="1">IF(Q228=1,RANDBETWEEN(1,10),IF(Q228=2,RANDBETWEEN(11,50),IF(Q228=3,RANDBETWEEN(51,200),0)))</f>
        <v>85</v>
      </c>
      <c r="S228" s="5">
        <f ca="1">R228*RANDBETWEEN($I$24,$J$24)</f>
        <v>170</v>
      </c>
      <c r="T228" s="5">
        <f ca="1">IF(P228&lt;&gt;"-",RANDBETWEEN($I$25,$J$25),0)</f>
        <v>31</v>
      </c>
      <c r="U228" s="5">
        <f aca="true" t="shared" si="43" ref="U228:U287">IF(R228&lt;1,0,IF(R228&lt;2,1,IF(R228&lt;3,2,RANDBETWEEN(1,3))))</f>
        <v>3</v>
      </c>
      <c r="V228" s="5">
        <f ca="1">IF(P228&lt;&gt;"-",IF(R228&gt;10,RANDBETWEEN(0,10),RANDBETWEEN(0,R228)),0)</f>
        <v>0</v>
      </c>
      <c r="W228" s="5">
        <f ca="1">IF(P228&lt;&gt;"-",IF(R228&gt;199,1,IF(R228&gt;99,IF(V228&gt;3,1,0),0)),0)</f>
        <v>0</v>
      </c>
    </row>
    <row r="229" spans="7:23" ht="15.75" customHeight="1">
      <c r="G229" s="5">
        <f ca="1">IF(H225&gt;1,2,"-")</f>
        <v>2</v>
      </c>
      <c r="H229" s="5">
        <f aca="true" t="shared" si="44" ref="H229:H287">IF(G229&lt;&gt;"-",RANDBETWEEN(1,3),0)</f>
        <v>2</v>
      </c>
      <c r="I229" s="5">
        <f aca="true" t="shared" si="45" ref="I229:I287">IF(H229=1,RANDBETWEEN(1,10),IF(H229=2,RANDBETWEEN(11,50),IF(H229=3,RANDBETWEEN(51,200),0)))</f>
        <v>42</v>
      </c>
      <c r="J229" s="5">
        <f aca="true" t="shared" si="46" ref="J229:J287">I229*RANDBETWEEN($I$24,$J$24)</f>
        <v>126</v>
      </c>
      <c r="K229" s="5">
        <f aca="true" t="shared" si="47" ref="K229:K287">IF(G229&lt;&gt;"-",RANDBETWEEN($I$25,$J$25),0)</f>
        <v>35</v>
      </c>
      <c r="L229" s="5">
        <f ca="1" t="shared" si="42"/>
        <v>2</v>
      </c>
      <c r="M229" s="5">
        <f aca="true" t="shared" si="48" ref="M229:M287">IF(G229&lt;&gt;"-",IF(I229&gt;10,RANDBETWEEN(0,10),RANDBETWEEN(0,I229)),0)</f>
        <v>3</v>
      </c>
      <c r="N229" s="5">
        <f aca="true" t="shared" si="49" ref="N229:N287">IF(G229&lt;&gt;"-",IF(I229&gt;199,1,IF(I229&gt;99,IF(M229&gt;3,1,0),0)),0)</f>
        <v>0</v>
      </c>
      <c r="P229" s="5">
        <f ca="1">IF(Q225&gt;1,2,"-")</f>
        <v>2</v>
      </c>
      <c r="Q229" s="5">
        <f aca="true" t="shared" si="50" ref="Q229:Q287">IF(P229&lt;&gt;"-",RANDBETWEEN(1,3),0)</f>
        <v>3</v>
      </c>
      <c r="R229" s="5">
        <f aca="true" t="shared" si="51" ref="R229:R287">IF(Q229=1,RANDBETWEEN(1,10),IF(Q229=2,RANDBETWEEN(11,50),IF(Q229=3,RANDBETWEEN(51,200),0)))</f>
        <v>78</v>
      </c>
      <c r="S229" s="5">
        <f aca="true" t="shared" si="52" ref="S229:S287">R229*RANDBETWEEN($I$24,$J$24)</f>
        <v>156</v>
      </c>
      <c r="T229" s="5">
        <f aca="true" t="shared" si="53" ref="T229:T287">IF(P229&lt;&gt;"-",RANDBETWEEN($I$25,$J$25),0)</f>
        <v>38</v>
      </c>
      <c r="U229" s="5">
        <f ca="1" t="shared" si="43"/>
        <v>1</v>
      </c>
      <c r="V229" s="5">
        <f aca="true" t="shared" si="54" ref="V229:V287">IF(P229&lt;&gt;"-",IF(R229&gt;10,RANDBETWEEN(0,10),RANDBETWEEN(0,R229)),0)</f>
        <v>2</v>
      </c>
      <c r="W229" s="5">
        <f aca="true" t="shared" si="55" ref="W229:W287">IF(P229&lt;&gt;"-",IF(R229&gt;199,1,IF(R229&gt;99,IF(V229&gt;3,1,0),0)),0)</f>
        <v>0</v>
      </c>
    </row>
    <row r="230" spans="7:23" ht="15.75" customHeight="1">
      <c r="G230" s="5">
        <f ca="1">IF(H225&gt;2,3,"-")</f>
        <v>3</v>
      </c>
      <c r="H230" s="5">
        <f ca="1" t="shared" si="44"/>
        <v>2</v>
      </c>
      <c r="I230" s="5">
        <f ca="1" t="shared" si="45"/>
        <v>48</v>
      </c>
      <c r="J230" s="5">
        <f ca="1" t="shared" si="46"/>
        <v>96</v>
      </c>
      <c r="K230" s="5">
        <f ca="1" t="shared" si="47"/>
        <v>26</v>
      </c>
      <c r="L230" s="5">
        <f ca="1" t="shared" si="42"/>
        <v>2</v>
      </c>
      <c r="M230" s="5">
        <f ca="1" t="shared" si="48"/>
        <v>7</v>
      </c>
      <c r="N230" s="5">
        <f ca="1" t="shared" si="49"/>
        <v>0</v>
      </c>
      <c r="P230" s="5">
        <f ca="1">IF(Q225&gt;2,3,"-")</f>
        <v>3</v>
      </c>
      <c r="Q230" s="5">
        <f ca="1" t="shared" si="50"/>
        <v>3</v>
      </c>
      <c r="R230" s="5">
        <f ca="1" t="shared" si="51"/>
        <v>174</v>
      </c>
      <c r="S230" s="5">
        <f ca="1" t="shared" si="52"/>
        <v>522</v>
      </c>
      <c r="T230" s="5">
        <f ca="1" t="shared" si="53"/>
        <v>30</v>
      </c>
      <c r="U230" s="5">
        <f ca="1" t="shared" si="43"/>
        <v>2</v>
      </c>
      <c r="V230" s="5">
        <f ca="1" t="shared" si="54"/>
        <v>0</v>
      </c>
      <c r="W230" s="5">
        <f ca="1" t="shared" si="55"/>
        <v>0</v>
      </c>
    </row>
    <row r="231" spans="7:23" ht="15.75" customHeight="1">
      <c r="G231" s="5">
        <f ca="1">IF(H225&gt;3,4,"-")</f>
        <v>4</v>
      </c>
      <c r="H231" s="5">
        <f ca="1" t="shared" si="44"/>
        <v>2</v>
      </c>
      <c r="I231" s="5">
        <f ca="1" t="shared" si="45"/>
        <v>33</v>
      </c>
      <c r="J231" s="5">
        <f ca="1" t="shared" si="46"/>
        <v>66</v>
      </c>
      <c r="K231" s="5">
        <f ca="1" t="shared" si="47"/>
        <v>38</v>
      </c>
      <c r="L231" s="5">
        <f ca="1" t="shared" si="42"/>
        <v>2</v>
      </c>
      <c r="M231" s="5">
        <f ca="1" t="shared" si="48"/>
        <v>8</v>
      </c>
      <c r="N231" s="5">
        <f ca="1" t="shared" si="49"/>
        <v>0</v>
      </c>
      <c r="P231" s="5">
        <f ca="1">IF(Q225&gt;3,4,"-")</f>
        <v>4</v>
      </c>
      <c r="Q231" s="5">
        <f ca="1" t="shared" si="50"/>
        <v>1</v>
      </c>
      <c r="R231" s="5">
        <f ca="1" t="shared" si="51"/>
        <v>5</v>
      </c>
      <c r="S231" s="5">
        <f ca="1" t="shared" si="52"/>
        <v>10</v>
      </c>
      <c r="T231" s="5">
        <f ca="1" t="shared" si="53"/>
        <v>28</v>
      </c>
      <c r="U231" s="5">
        <f ca="1" t="shared" si="43"/>
        <v>2</v>
      </c>
      <c r="V231" s="5">
        <f ca="1" t="shared" si="54"/>
        <v>5</v>
      </c>
      <c r="W231" s="5">
        <f ca="1" t="shared" si="55"/>
        <v>0</v>
      </c>
    </row>
    <row r="232" spans="7:23" ht="15.75" customHeight="1">
      <c r="G232" s="5">
        <f ca="1">IF(H225&gt;4,5,"-")</f>
        <v>5</v>
      </c>
      <c r="H232" s="5">
        <f ca="1" t="shared" si="44"/>
        <v>2</v>
      </c>
      <c r="I232" s="5">
        <f ca="1" t="shared" si="45"/>
        <v>35</v>
      </c>
      <c r="J232" s="5">
        <f ca="1" t="shared" si="46"/>
        <v>105</v>
      </c>
      <c r="K232" s="5">
        <f ca="1" t="shared" si="47"/>
        <v>30</v>
      </c>
      <c r="L232" s="5">
        <f ca="1" t="shared" si="42"/>
        <v>3</v>
      </c>
      <c r="M232" s="5">
        <f ca="1" t="shared" si="48"/>
        <v>8</v>
      </c>
      <c r="N232" s="5">
        <f ca="1" t="shared" si="49"/>
        <v>0</v>
      </c>
      <c r="P232" s="5">
        <f ca="1">IF(Q225&gt;4,5,"-")</f>
        <v>5</v>
      </c>
      <c r="Q232" s="5">
        <f ca="1" t="shared" si="50"/>
        <v>3</v>
      </c>
      <c r="R232" s="5">
        <f ca="1" t="shared" si="51"/>
        <v>153</v>
      </c>
      <c r="S232" s="5">
        <f ca="1" t="shared" si="52"/>
        <v>459</v>
      </c>
      <c r="T232" s="5">
        <f ca="1" t="shared" si="53"/>
        <v>39</v>
      </c>
      <c r="U232" s="5">
        <f ca="1" t="shared" si="43"/>
        <v>1</v>
      </c>
      <c r="V232" s="5">
        <f ca="1" t="shared" si="54"/>
        <v>5</v>
      </c>
      <c r="W232" s="5">
        <f ca="1" t="shared" si="55"/>
        <v>1</v>
      </c>
    </row>
    <row r="233" spans="7:23" ht="15.75" customHeight="1">
      <c r="G233" s="5">
        <f ca="1">IF(H225&gt;5,6,"-")</f>
        <v>6</v>
      </c>
      <c r="H233" s="5">
        <f ca="1" t="shared" si="44"/>
        <v>2</v>
      </c>
      <c r="I233" s="5">
        <f ca="1" t="shared" si="45"/>
        <v>24</v>
      </c>
      <c r="J233" s="5">
        <f ca="1" t="shared" si="46"/>
        <v>72</v>
      </c>
      <c r="K233" s="5">
        <f ca="1" t="shared" si="47"/>
        <v>27</v>
      </c>
      <c r="L233" s="5">
        <f ca="1" t="shared" si="42"/>
        <v>1</v>
      </c>
      <c r="M233" s="5">
        <f ca="1" t="shared" si="48"/>
        <v>7</v>
      </c>
      <c r="N233" s="5">
        <f ca="1" t="shared" si="49"/>
        <v>0</v>
      </c>
      <c r="P233" s="5">
        <f ca="1">IF(Q225&gt;5,6,"-")</f>
        <v>6</v>
      </c>
      <c r="Q233" s="5">
        <f ca="1" t="shared" si="50"/>
        <v>2</v>
      </c>
      <c r="R233" s="5">
        <f ca="1" t="shared" si="51"/>
        <v>18</v>
      </c>
      <c r="S233" s="5">
        <f ca="1" t="shared" si="52"/>
        <v>36</v>
      </c>
      <c r="T233" s="5">
        <f ca="1" t="shared" si="53"/>
        <v>24</v>
      </c>
      <c r="U233" s="5">
        <f ca="1" t="shared" si="43"/>
        <v>1</v>
      </c>
      <c r="V233" s="5">
        <f ca="1" t="shared" si="54"/>
        <v>1</v>
      </c>
      <c r="W233" s="5">
        <f ca="1" t="shared" si="55"/>
        <v>0</v>
      </c>
    </row>
    <row r="234" spans="7:23" ht="15.75" customHeight="1">
      <c r="G234" s="5">
        <f ca="1">IF(H225&gt;6,7,"-")</f>
        <v>7</v>
      </c>
      <c r="H234" s="5">
        <f ca="1" t="shared" si="44"/>
        <v>2</v>
      </c>
      <c r="I234" s="5">
        <f ca="1" t="shared" si="45"/>
        <v>34</v>
      </c>
      <c r="J234" s="5">
        <f ca="1" t="shared" si="46"/>
        <v>102</v>
      </c>
      <c r="K234" s="5">
        <f ca="1" t="shared" si="47"/>
        <v>23</v>
      </c>
      <c r="L234" s="5">
        <f ca="1" t="shared" si="42"/>
        <v>1</v>
      </c>
      <c r="M234" s="5">
        <f ca="1" t="shared" si="48"/>
        <v>0</v>
      </c>
      <c r="N234" s="5">
        <f ca="1" t="shared" si="49"/>
        <v>0</v>
      </c>
      <c r="P234" s="5">
        <f ca="1">IF(Q225&gt;6,7,"-")</f>
        <v>7</v>
      </c>
      <c r="Q234" s="5">
        <f ca="1" t="shared" si="50"/>
        <v>3</v>
      </c>
      <c r="R234" s="5">
        <f ca="1" t="shared" si="51"/>
        <v>104</v>
      </c>
      <c r="S234" s="5">
        <f ca="1" t="shared" si="52"/>
        <v>312</v>
      </c>
      <c r="T234" s="5">
        <f ca="1" t="shared" si="53"/>
        <v>34</v>
      </c>
      <c r="U234" s="5">
        <f ca="1" t="shared" si="43"/>
        <v>2</v>
      </c>
      <c r="V234" s="5">
        <f ca="1" t="shared" si="54"/>
        <v>5</v>
      </c>
      <c r="W234" s="5">
        <f ca="1" t="shared" si="55"/>
        <v>1</v>
      </c>
    </row>
    <row r="235" spans="7:23" ht="15.75" customHeight="1">
      <c r="G235" s="5">
        <f ca="1">IF(H225&gt;7,8,"-")</f>
        <v>8</v>
      </c>
      <c r="H235" s="5">
        <f ca="1" t="shared" si="44"/>
        <v>1</v>
      </c>
      <c r="I235" s="5">
        <f ca="1" t="shared" si="45"/>
        <v>5</v>
      </c>
      <c r="J235" s="5">
        <f ca="1" t="shared" si="46"/>
        <v>15</v>
      </c>
      <c r="K235" s="5">
        <f ca="1" t="shared" si="47"/>
        <v>22</v>
      </c>
      <c r="L235" s="5">
        <f ca="1" t="shared" si="42"/>
        <v>3</v>
      </c>
      <c r="M235" s="5">
        <f ca="1" t="shared" si="48"/>
        <v>1</v>
      </c>
      <c r="N235" s="5">
        <f ca="1" t="shared" si="49"/>
        <v>0</v>
      </c>
      <c r="P235" s="5">
        <f ca="1">IF(Q225&gt;7,8,"-")</f>
        <v>8</v>
      </c>
      <c r="Q235" s="5">
        <f ca="1" t="shared" si="50"/>
        <v>1</v>
      </c>
      <c r="R235" s="5">
        <f ca="1" t="shared" si="51"/>
        <v>3</v>
      </c>
      <c r="S235" s="5">
        <f ca="1" t="shared" si="52"/>
        <v>6</v>
      </c>
      <c r="T235" s="5">
        <f ca="1" t="shared" si="53"/>
        <v>26</v>
      </c>
      <c r="U235" s="5">
        <f ca="1" t="shared" si="43"/>
        <v>2</v>
      </c>
      <c r="V235" s="5">
        <f ca="1" t="shared" si="54"/>
        <v>2</v>
      </c>
      <c r="W235" s="5">
        <f ca="1" t="shared" si="55"/>
        <v>0</v>
      </c>
    </row>
    <row r="236" spans="7:23" ht="15.75" customHeight="1">
      <c r="G236" s="5">
        <f ca="1">IF(H225&gt;8,9,"-")</f>
        <v>9</v>
      </c>
      <c r="H236" s="5">
        <f ca="1" t="shared" si="44"/>
        <v>1</v>
      </c>
      <c r="I236" s="5">
        <f ca="1" t="shared" si="45"/>
        <v>1</v>
      </c>
      <c r="J236" s="5">
        <f ca="1" t="shared" si="46"/>
        <v>2</v>
      </c>
      <c r="K236" s="5">
        <f ca="1" t="shared" si="47"/>
        <v>34</v>
      </c>
      <c r="L236" s="5">
        <f ca="1" t="shared" si="42"/>
        <v>1</v>
      </c>
      <c r="M236" s="5">
        <f ca="1" t="shared" si="48"/>
        <v>0</v>
      </c>
      <c r="N236" s="5">
        <f ca="1" t="shared" si="49"/>
        <v>0</v>
      </c>
      <c r="P236" s="5">
        <f ca="1">IF(Q225&gt;8,9,"-")</f>
        <v>9</v>
      </c>
      <c r="Q236" s="5">
        <f ca="1" t="shared" si="50"/>
        <v>2</v>
      </c>
      <c r="R236" s="5">
        <f ca="1" t="shared" si="51"/>
        <v>48</v>
      </c>
      <c r="S236" s="5">
        <f ca="1" t="shared" si="52"/>
        <v>96</v>
      </c>
      <c r="T236" s="5">
        <f ca="1" t="shared" si="53"/>
        <v>37</v>
      </c>
      <c r="U236" s="5">
        <f ca="1" t="shared" si="43"/>
        <v>2</v>
      </c>
      <c r="V236" s="5">
        <f ca="1" t="shared" si="54"/>
        <v>6</v>
      </c>
      <c r="W236" s="5">
        <f ca="1" t="shared" si="55"/>
        <v>0</v>
      </c>
    </row>
    <row r="237" spans="7:23" ht="15.75" customHeight="1">
      <c r="G237" s="5">
        <f ca="1">IF(H225&gt;9,10,"-")</f>
        <v>10</v>
      </c>
      <c r="H237" s="5">
        <f ca="1" t="shared" si="44"/>
        <v>3</v>
      </c>
      <c r="I237" s="5">
        <f ca="1" t="shared" si="45"/>
        <v>121</v>
      </c>
      <c r="J237" s="5">
        <f ca="1" t="shared" si="46"/>
        <v>242</v>
      </c>
      <c r="K237" s="5">
        <f ca="1" t="shared" si="47"/>
        <v>32</v>
      </c>
      <c r="L237" s="5">
        <f ca="1" t="shared" si="42"/>
        <v>3</v>
      </c>
      <c r="M237" s="5">
        <f ca="1" t="shared" si="48"/>
        <v>4</v>
      </c>
      <c r="N237" s="5">
        <f ca="1" t="shared" si="49"/>
        <v>1</v>
      </c>
      <c r="P237" s="5">
        <f ca="1">IF(Q225&gt;9,10,"-")</f>
        <v>10</v>
      </c>
      <c r="Q237" s="5">
        <f ca="1" t="shared" si="50"/>
        <v>1</v>
      </c>
      <c r="R237" s="5">
        <f ca="1" t="shared" si="51"/>
        <v>6</v>
      </c>
      <c r="S237" s="5">
        <f ca="1" t="shared" si="52"/>
        <v>12</v>
      </c>
      <c r="T237" s="5">
        <f ca="1" t="shared" si="53"/>
        <v>21</v>
      </c>
      <c r="U237" s="5">
        <f ca="1" t="shared" si="43"/>
        <v>2</v>
      </c>
      <c r="V237" s="5">
        <f ca="1" t="shared" si="54"/>
        <v>2</v>
      </c>
      <c r="W237" s="5">
        <f ca="1" t="shared" si="55"/>
        <v>0</v>
      </c>
    </row>
    <row r="238" spans="7:23" ht="15.75" customHeight="1">
      <c r="G238" s="5">
        <f ca="1">IF(H225&gt;10,11,"-")</f>
        <v>11</v>
      </c>
      <c r="H238" s="5">
        <f ca="1" t="shared" si="44"/>
        <v>3</v>
      </c>
      <c r="I238" s="5">
        <f ca="1" t="shared" si="45"/>
        <v>89</v>
      </c>
      <c r="J238" s="5">
        <f ca="1" t="shared" si="46"/>
        <v>267</v>
      </c>
      <c r="K238" s="5">
        <f ca="1" t="shared" si="47"/>
        <v>27</v>
      </c>
      <c r="L238" s="5">
        <f ca="1" t="shared" si="42"/>
        <v>1</v>
      </c>
      <c r="M238" s="5">
        <f ca="1" t="shared" si="48"/>
        <v>7</v>
      </c>
      <c r="N238" s="5">
        <f ca="1" t="shared" si="49"/>
        <v>0</v>
      </c>
      <c r="P238" s="5" t="str">
        <f ca="1">IF(Q225&gt;10,11,"-")</f>
        <v>-</v>
      </c>
      <c r="Q238" s="5">
        <f ca="1" t="shared" si="50"/>
        <v>0</v>
      </c>
      <c r="R238" s="5">
        <f ca="1" t="shared" si="51"/>
        <v>0</v>
      </c>
      <c r="S238" s="5">
        <f ca="1" t="shared" si="52"/>
        <v>0</v>
      </c>
      <c r="T238" s="5">
        <f ca="1" t="shared" si="53"/>
        <v>0</v>
      </c>
      <c r="U238" s="5">
        <f ca="1" t="shared" si="43"/>
        <v>0</v>
      </c>
      <c r="V238" s="5">
        <f ca="1" t="shared" si="54"/>
        <v>0</v>
      </c>
      <c r="W238" s="5">
        <f ca="1" t="shared" si="55"/>
        <v>0</v>
      </c>
    </row>
    <row r="239" spans="7:23" ht="15.75" customHeight="1">
      <c r="G239" s="5" t="str">
        <f ca="1">IF(H225&gt;11,12,"-")</f>
        <v>-</v>
      </c>
      <c r="H239" s="5">
        <f ca="1" t="shared" si="44"/>
        <v>0</v>
      </c>
      <c r="I239" s="5">
        <f ca="1" t="shared" si="45"/>
        <v>0</v>
      </c>
      <c r="J239" s="5">
        <f ca="1" t="shared" si="46"/>
        <v>0</v>
      </c>
      <c r="K239" s="5">
        <f ca="1" t="shared" si="47"/>
        <v>0</v>
      </c>
      <c r="L239" s="5">
        <f ca="1" t="shared" si="42"/>
        <v>0</v>
      </c>
      <c r="M239" s="5">
        <f ca="1" t="shared" si="48"/>
        <v>0</v>
      </c>
      <c r="N239" s="5">
        <f ca="1" t="shared" si="49"/>
        <v>0</v>
      </c>
      <c r="P239" s="5" t="str">
        <f ca="1">IF(Q225&gt;11,12,"-")</f>
        <v>-</v>
      </c>
      <c r="Q239" s="5">
        <f ca="1" t="shared" si="50"/>
        <v>0</v>
      </c>
      <c r="R239" s="5">
        <f ca="1" t="shared" si="51"/>
        <v>0</v>
      </c>
      <c r="S239" s="5">
        <f ca="1" t="shared" si="52"/>
        <v>0</v>
      </c>
      <c r="T239" s="5">
        <f ca="1" t="shared" si="53"/>
        <v>0</v>
      </c>
      <c r="U239" s="5">
        <f ca="1" t="shared" si="43"/>
        <v>0</v>
      </c>
      <c r="V239" s="5">
        <f ca="1" t="shared" si="54"/>
        <v>0</v>
      </c>
      <c r="W239" s="5">
        <f ca="1" t="shared" si="55"/>
        <v>0</v>
      </c>
    </row>
    <row r="240" spans="7:23" ht="15.75" customHeight="1">
      <c r="G240" s="5" t="str">
        <f ca="1">IF(H225&gt;12,13,"-")</f>
        <v>-</v>
      </c>
      <c r="H240" s="5">
        <f ca="1" t="shared" si="44"/>
        <v>0</v>
      </c>
      <c r="I240" s="5">
        <f ca="1" t="shared" si="45"/>
        <v>0</v>
      </c>
      <c r="J240" s="5">
        <f ca="1" t="shared" si="46"/>
        <v>0</v>
      </c>
      <c r="K240" s="5">
        <f ca="1" t="shared" si="47"/>
        <v>0</v>
      </c>
      <c r="L240" s="5">
        <f ca="1" t="shared" si="42"/>
        <v>0</v>
      </c>
      <c r="M240" s="5">
        <f ca="1" t="shared" si="48"/>
        <v>0</v>
      </c>
      <c r="N240" s="5">
        <f ca="1" t="shared" si="49"/>
        <v>0</v>
      </c>
      <c r="P240" s="5" t="str">
        <f ca="1">IF(Q225&gt;12,13,"-")</f>
        <v>-</v>
      </c>
      <c r="Q240" s="5">
        <f ca="1" t="shared" si="50"/>
        <v>0</v>
      </c>
      <c r="R240" s="5">
        <f ca="1" t="shared" si="51"/>
        <v>0</v>
      </c>
      <c r="S240" s="5">
        <f ca="1" t="shared" si="52"/>
        <v>0</v>
      </c>
      <c r="T240" s="5">
        <f ca="1" t="shared" si="53"/>
        <v>0</v>
      </c>
      <c r="U240" s="5">
        <f ca="1" t="shared" si="43"/>
        <v>0</v>
      </c>
      <c r="V240" s="5">
        <f ca="1" t="shared" si="54"/>
        <v>0</v>
      </c>
      <c r="W240" s="5">
        <f ca="1" t="shared" si="55"/>
        <v>0</v>
      </c>
    </row>
    <row r="241" spans="7:23" ht="15.75" customHeight="1">
      <c r="G241" s="5" t="str">
        <f ca="1">IF(H225&gt;13,14,"-")</f>
        <v>-</v>
      </c>
      <c r="H241" s="5">
        <f ca="1" t="shared" si="44"/>
        <v>0</v>
      </c>
      <c r="I241" s="5">
        <f ca="1" t="shared" si="45"/>
        <v>0</v>
      </c>
      <c r="J241" s="5">
        <f ca="1" t="shared" si="46"/>
        <v>0</v>
      </c>
      <c r="K241" s="5">
        <f ca="1" t="shared" si="47"/>
        <v>0</v>
      </c>
      <c r="L241" s="5">
        <f ca="1" t="shared" si="42"/>
        <v>0</v>
      </c>
      <c r="M241" s="5">
        <f ca="1" t="shared" si="48"/>
        <v>0</v>
      </c>
      <c r="N241" s="5">
        <f ca="1" t="shared" si="49"/>
        <v>0</v>
      </c>
      <c r="P241" s="5" t="str">
        <f ca="1">IF(Q225&gt;13,14,"-")</f>
        <v>-</v>
      </c>
      <c r="Q241" s="5">
        <f ca="1" t="shared" si="50"/>
        <v>0</v>
      </c>
      <c r="R241" s="5">
        <f ca="1" t="shared" si="51"/>
        <v>0</v>
      </c>
      <c r="S241" s="5">
        <f ca="1" t="shared" si="52"/>
        <v>0</v>
      </c>
      <c r="T241" s="5">
        <f ca="1" t="shared" si="53"/>
        <v>0</v>
      </c>
      <c r="U241" s="5">
        <f ca="1" t="shared" si="43"/>
        <v>0</v>
      </c>
      <c r="V241" s="5">
        <f ca="1" t="shared" si="54"/>
        <v>0</v>
      </c>
      <c r="W241" s="5">
        <f ca="1" t="shared" si="55"/>
        <v>0</v>
      </c>
    </row>
    <row r="242" spans="7:23" ht="15.75" customHeight="1">
      <c r="G242" s="5" t="str">
        <f ca="1">IF(H225&gt;14,15,"-")</f>
        <v>-</v>
      </c>
      <c r="H242" s="5">
        <f ca="1" t="shared" si="44"/>
        <v>0</v>
      </c>
      <c r="I242" s="5">
        <f ca="1" t="shared" si="45"/>
        <v>0</v>
      </c>
      <c r="J242" s="5">
        <f ca="1" t="shared" si="46"/>
        <v>0</v>
      </c>
      <c r="K242" s="5">
        <f ca="1" t="shared" si="47"/>
        <v>0</v>
      </c>
      <c r="L242" s="5">
        <f ca="1" t="shared" si="42"/>
        <v>0</v>
      </c>
      <c r="M242" s="5">
        <f ca="1" t="shared" si="48"/>
        <v>0</v>
      </c>
      <c r="N242" s="5">
        <f ca="1" t="shared" si="49"/>
        <v>0</v>
      </c>
      <c r="P242" s="5" t="str">
        <f ca="1">IF(Q225&gt;14,15,"-")</f>
        <v>-</v>
      </c>
      <c r="Q242" s="5">
        <f ca="1" t="shared" si="50"/>
        <v>0</v>
      </c>
      <c r="R242" s="5">
        <f ca="1" t="shared" si="51"/>
        <v>0</v>
      </c>
      <c r="S242" s="5">
        <f ca="1" t="shared" si="52"/>
        <v>0</v>
      </c>
      <c r="T242" s="5">
        <f ca="1" t="shared" si="53"/>
        <v>0</v>
      </c>
      <c r="U242" s="5">
        <f ca="1" t="shared" si="43"/>
        <v>0</v>
      </c>
      <c r="V242" s="5">
        <f ca="1" t="shared" si="54"/>
        <v>0</v>
      </c>
      <c r="W242" s="5">
        <f ca="1" t="shared" si="55"/>
        <v>0</v>
      </c>
    </row>
    <row r="243" spans="7:23" ht="15.75" customHeight="1">
      <c r="G243" s="5" t="str">
        <f ca="1">IF(H225&gt;15,16,"-")</f>
        <v>-</v>
      </c>
      <c r="H243" s="5">
        <f ca="1" t="shared" si="44"/>
        <v>0</v>
      </c>
      <c r="I243" s="5">
        <f ca="1" t="shared" si="45"/>
        <v>0</v>
      </c>
      <c r="J243" s="5">
        <f ca="1" t="shared" si="46"/>
        <v>0</v>
      </c>
      <c r="K243" s="5">
        <f ca="1" t="shared" si="47"/>
        <v>0</v>
      </c>
      <c r="L243" s="5">
        <f ca="1" t="shared" si="42"/>
        <v>0</v>
      </c>
      <c r="M243" s="5">
        <f ca="1" t="shared" si="48"/>
        <v>0</v>
      </c>
      <c r="N243" s="5">
        <f ca="1" t="shared" si="49"/>
        <v>0</v>
      </c>
      <c r="P243" s="5" t="str">
        <f ca="1">IF(Q225&gt;15,16,"-")</f>
        <v>-</v>
      </c>
      <c r="Q243" s="5">
        <f ca="1" t="shared" si="50"/>
        <v>0</v>
      </c>
      <c r="R243" s="5">
        <f ca="1" t="shared" si="51"/>
        <v>0</v>
      </c>
      <c r="S243" s="5">
        <f ca="1" t="shared" si="52"/>
        <v>0</v>
      </c>
      <c r="T243" s="5">
        <f ca="1" t="shared" si="53"/>
        <v>0</v>
      </c>
      <c r="U243" s="5">
        <f ca="1" t="shared" si="43"/>
        <v>0</v>
      </c>
      <c r="V243" s="5">
        <f ca="1" t="shared" si="54"/>
        <v>0</v>
      </c>
      <c r="W243" s="5">
        <f ca="1" t="shared" si="55"/>
        <v>0</v>
      </c>
    </row>
    <row r="244" spans="7:23" ht="15.75" customHeight="1">
      <c r="G244" s="5" t="str">
        <f ca="1">IF(H225&gt;16,17,"-")</f>
        <v>-</v>
      </c>
      <c r="H244" s="5">
        <f ca="1" t="shared" si="44"/>
        <v>0</v>
      </c>
      <c r="I244" s="5">
        <f ca="1" t="shared" si="45"/>
        <v>0</v>
      </c>
      <c r="J244" s="5">
        <f ca="1" t="shared" si="46"/>
        <v>0</v>
      </c>
      <c r="K244" s="5">
        <f ca="1" t="shared" si="47"/>
        <v>0</v>
      </c>
      <c r="L244" s="5">
        <f ca="1" t="shared" si="42"/>
        <v>0</v>
      </c>
      <c r="M244" s="5">
        <f ca="1" t="shared" si="48"/>
        <v>0</v>
      </c>
      <c r="N244" s="5">
        <f ca="1" t="shared" si="49"/>
        <v>0</v>
      </c>
      <c r="P244" s="5" t="str">
        <f ca="1">IF(Q225&gt;16,17,"-")</f>
        <v>-</v>
      </c>
      <c r="Q244" s="5">
        <f ca="1" t="shared" si="50"/>
        <v>0</v>
      </c>
      <c r="R244" s="5">
        <f ca="1" t="shared" si="51"/>
        <v>0</v>
      </c>
      <c r="S244" s="5">
        <f ca="1" t="shared" si="52"/>
        <v>0</v>
      </c>
      <c r="T244" s="5">
        <f ca="1" t="shared" si="53"/>
        <v>0</v>
      </c>
      <c r="U244" s="5">
        <f ca="1" t="shared" si="43"/>
        <v>0</v>
      </c>
      <c r="V244" s="5">
        <f ca="1" t="shared" si="54"/>
        <v>0</v>
      </c>
      <c r="W244" s="5">
        <f ca="1" t="shared" si="55"/>
        <v>0</v>
      </c>
    </row>
    <row r="245" spans="7:23" ht="15.75" customHeight="1">
      <c r="G245" s="5" t="str">
        <f ca="1">IF(H225&gt;17,18,"-")</f>
        <v>-</v>
      </c>
      <c r="H245" s="5">
        <f ca="1" t="shared" si="44"/>
        <v>0</v>
      </c>
      <c r="I245" s="5">
        <f ca="1" t="shared" si="45"/>
        <v>0</v>
      </c>
      <c r="J245" s="5">
        <f ca="1" t="shared" si="46"/>
        <v>0</v>
      </c>
      <c r="K245" s="5">
        <f ca="1" t="shared" si="47"/>
        <v>0</v>
      </c>
      <c r="L245" s="5">
        <f ca="1" t="shared" si="42"/>
        <v>0</v>
      </c>
      <c r="M245" s="5">
        <f ca="1" t="shared" si="48"/>
        <v>0</v>
      </c>
      <c r="N245" s="5">
        <f ca="1" t="shared" si="49"/>
        <v>0</v>
      </c>
      <c r="P245" s="5" t="str">
        <f ca="1">IF(Q225&gt;17,18,"-")</f>
        <v>-</v>
      </c>
      <c r="Q245" s="5">
        <f ca="1" t="shared" si="50"/>
        <v>0</v>
      </c>
      <c r="R245" s="5">
        <f ca="1" t="shared" si="51"/>
        <v>0</v>
      </c>
      <c r="S245" s="5">
        <f ca="1" t="shared" si="52"/>
        <v>0</v>
      </c>
      <c r="T245" s="5">
        <f ca="1" t="shared" si="53"/>
        <v>0</v>
      </c>
      <c r="U245" s="5">
        <f ca="1" t="shared" si="43"/>
        <v>0</v>
      </c>
      <c r="V245" s="5">
        <f ca="1" t="shared" si="54"/>
        <v>0</v>
      </c>
      <c r="W245" s="5">
        <f ca="1" t="shared" si="55"/>
        <v>0</v>
      </c>
    </row>
    <row r="246" spans="7:23" ht="15.75" customHeight="1">
      <c r="G246" s="5" t="str">
        <f ca="1">IF(H225&gt;18,19,"-")</f>
        <v>-</v>
      </c>
      <c r="H246" s="5">
        <f ca="1" t="shared" si="44"/>
        <v>0</v>
      </c>
      <c r="I246" s="5">
        <f ca="1" t="shared" si="45"/>
        <v>0</v>
      </c>
      <c r="J246" s="5">
        <f ca="1" t="shared" si="46"/>
        <v>0</v>
      </c>
      <c r="K246" s="5">
        <f ca="1" t="shared" si="47"/>
        <v>0</v>
      </c>
      <c r="L246" s="5">
        <f ca="1" t="shared" si="42"/>
        <v>0</v>
      </c>
      <c r="M246" s="5">
        <f ca="1" t="shared" si="48"/>
        <v>0</v>
      </c>
      <c r="N246" s="5">
        <f ca="1" t="shared" si="49"/>
        <v>0</v>
      </c>
      <c r="P246" s="5" t="str">
        <f ca="1">IF(Q225&gt;18,19,"-")</f>
        <v>-</v>
      </c>
      <c r="Q246" s="5">
        <f ca="1" t="shared" si="50"/>
        <v>0</v>
      </c>
      <c r="R246" s="5">
        <f ca="1" t="shared" si="51"/>
        <v>0</v>
      </c>
      <c r="S246" s="5">
        <f ca="1" t="shared" si="52"/>
        <v>0</v>
      </c>
      <c r="T246" s="5">
        <f ca="1" t="shared" si="53"/>
        <v>0</v>
      </c>
      <c r="U246" s="5">
        <f ca="1" t="shared" si="43"/>
        <v>0</v>
      </c>
      <c r="V246" s="5">
        <f ca="1" t="shared" si="54"/>
        <v>0</v>
      </c>
      <c r="W246" s="5">
        <f ca="1" t="shared" si="55"/>
        <v>0</v>
      </c>
    </row>
    <row r="247" spans="7:23" ht="15.75" customHeight="1">
      <c r="G247" s="5" t="str">
        <f ca="1">IF(H225&gt;19,20,"-")</f>
        <v>-</v>
      </c>
      <c r="H247" s="5">
        <f ca="1" t="shared" si="44"/>
        <v>0</v>
      </c>
      <c r="I247" s="5">
        <f ca="1" t="shared" si="45"/>
        <v>0</v>
      </c>
      <c r="J247" s="5">
        <f ca="1" t="shared" si="46"/>
        <v>0</v>
      </c>
      <c r="K247" s="5">
        <f ca="1" t="shared" si="47"/>
        <v>0</v>
      </c>
      <c r="L247" s="5">
        <f ca="1" t="shared" si="42"/>
        <v>0</v>
      </c>
      <c r="M247" s="5">
        <f ca="1" t="shared" si="48"/>
        <v>0</v>
      </c>
      <c r="N247" s="5">
        <f ca="1" t="shared" si="49"/>
        <v>0</v>
      </c>
      <c r="P247" s="5" t="str">
        <f ca="1">IF(Q225&gt;19,20,"-")</f>
        <v>-</v>
      </c>
      <c r="Q247" s="5">
        <f ca="1" t="shared" si="50"/>
        <v>0</v>
      </c>
      <c r="R247" s="5">
        <f ca="1" t="shared" si="51"/>
        <v>0</v>
      </c>
      <c r="S247" s="5">
        <f ca="1" t="shared" si="52"/>
        <v>0</v>
      </c>
      <c r="T247" s="5">
        <f ca="1" t="shared" si="53"/>
        <v>0</v>
      </c>
      <c r="U247" s="5">
        <f ca="1" t="shared" si="43"/>
        <v>0</v>
      </c>
      <c r="V247" s="5">
        <f ca="1" t="shared" si="54"/>
        <v>0</v>
      </c>
      <c r="W247" s="5">
        <f ca="1" t="shared" si="55"/>
        <v>0</v>
      </c>
    </row>
    <row r="248" spans="7:23" ht="15.75" customHeight="1">
      <c r="G248" s="5" t="str">
        <f ca="1">IF(H225&gt;20,21,"-")</f>
        <v>-</v>
      </c>
      <c r="H248" s="5">
        <f ca="1" t="shared" si="44"/>
        <v>0</v>
      </c>
      <c r="I248" s="5">
        <f ca="1" t="shared" si="45"/>
        <v>0</v>
      </c>
      <c r="J248" s="5">
        <f ca="1" t="shared" si="46"/>
        <v>0</v>
      </c>
      <c r="K248" s="5">
        <f ca="1" t="shared" si="47"/>
        <v>0</v>
      </c>
      <c r="L248" s="5">
        <f ca="1" t="shared" si="42"/>
        <v>0</v>
      </c>
      <c r="M248" s="5">
        <f ca="1" t="shared" si="48"/>
        <v>0</v>
      </c>
      <c r="N248" s="5">
        <f ca="1" t="shared" si="49"/>
        <v>0</v>
      </c>
      <c r="P248" s="5" t="str">
        <f ca="1">IF(Q225&gt;20,21,"-")</f>
        <v>-</v>
      </c>
      <c r="Q248" s="5">
        <f ca="1" t="shared" si="50"/>
        <v>0</v>
      </c>
      <c r="R248" s="5">
        <f ca="1" t="shared" si="51"/>
        <v>0</v>
      </c>
      <c r="S248" s="5">
        <f ca="1" t="shared" si="52"/>
        <v>0</v>
      </c>
      <c r="T248" s="5">
        <f ca="1" t="shared" si="53"/>
        <v>0</v>
      </c>
      <c r="U248" s="5">
        <f ca="1" t="shared" si="43"/>
        <v>0</v>
      </c>
      <c r="V248" s="5">
        <f ca="1" t="shared" si="54"/>
        <v>0</v>
      </c>
      <c r="W248" s="5">
        <f ca="1" t="shared" si="55"/>
        <v>0</v>
      </c>
    </row>
    <row r="249" spans="7:23" ht="15.75" customHeight="1">
      <c r="G249" s="5" t="str">
        <f ca="1">IF(H225&gt;21,22,"-")</f>
        <v>-</v>
      </c>
      <c r="H249" s="5">
        <f ca="1" t="shared" si="44"/>
        <v>0</v>
      </c>
      <c r="I249" s="5">
        <f ca="1" t="shared" si="45"/>
        <v>0</v>
      </c>
      <c r="J249" s="5">
        <f ca="1" t="shared" si="46"/>
        <v>0</v>
      </c>
      <c r="K249" s="5">
        <f ca="1" t="shared" si="47"/>
        <v>0</v>
      </c>
      <c r="L249" s="5">
        <f ca="1" t="shared" si="42"/>
        <v>0</v>
      </c>
      <c r="M249" s="5">
        <f ca="1" t="shared" si="48"/>
        <v>0</v>
      </c>
      <c r="N249" s="5">
        <f ca="1" t="shared" si="49"/>
        <v>0</v>
      </c>
      <c r="P249" s="5" t="str">
        <f ca="1">IF(Q225&gt;21,22,"-")</f>
        <v>-</v>
      </c>
      <c r="Q249" s="5">
        <f ca="1" t="shared" si="50"/>
        <v>0</v>
      </c>
      <c r="R249" s="5">
        <f ca="1" t="shared" si="51"/>
        <v>0</v>
      </c>
      <c r="S249" s="5">
        <f ca="1" t="shared" si="52"/>
        <v>0</v>
      </c>
      <c r="T249" s="5">
        <f ca="1" t="shared" si="53"/>
        <v>0</v>
      </c>
      <c r="U249" s="5">
        <f ca="1" t="shared" si="43"/>
        <v>0</v>
      </c>
      <c r="V249" s="5">
        <f ca="1" t="shared" si="54"/>
        <v>0</v>
      </c>
      <c r="W249" s="5">
        <f ca="1" t="shared" si="55"/>
        <v>0</v>
      </c>
    </row>
    <row r="250" spans="7:23" ht="15.75" customHeight="1">
      <c r="G250" s="5" t="str">
        <f ca="1">IF(H225&gt;22,23,"-")</f>
        <v>-</v>
      </c>
      <c r="H250" s="5">
        <f ca="1" t="shared" si="44"/>
        <v>0</v>
      </c>
      <c r="I250" s="5">
        <f ca="1" t="shared" si="45"/>
        <v>0</v>
      </c>
      <c r="J250" s="5">
        <f ca="1" t="shared" si="46"/>
        <v>0</v>
      </c>
      <c r="K250" s="5">
        <f ca="1" t="shared" si="47"/>
        <v>0</v>
      </c>
      <c r="L250" s="5">
        <f ca="1" t="shared" si="42"/>
        <v>0</v>
      </c>
      <c r="M250" s="5">
        <f ca="1" t="shared" si="48"/>
        <v>0</v>
      </c>
      <c r="N250" s="5">
        <f ca="1" t="shared" si="49"/>
        <v>0</v>
      </c>
      <c r="P250" s="5" t="str">
        <f ca="1">IF(Q225&gt;22,23,"-")</f>
        <v>-</v>
      </c>
      <c r="Q250" s="5">
        <f ca="1" t="shared" si="50"/>
        <v>0</v>
      </c>
      <c r="R250" s="5">
        <f ca="1" t="shared" si="51"/>
        <v>0</v>
      </c>
      <c r="S250" s="5">
        <f ca="1" t="shared" si="52"/>
        <v>0</v>
      </c>
      <c r="T250" s="5">
        <f ca="1" t="shared" si="53"/>
        <v>0</v>
      </c>
      <c r="U250" s="5">
        <f ca="1" t="shared" si="43"/>
        <v>0</v>
      </c>
      <c r="V250" s="5">
        <f ca="1" t="shared" si="54"/>
        <v>0</v>
      </c>
      <c r="W250" s="5">
        <f ca="1" t="shared" si="55"/>
        <v>0</v>
      </c>
    </row>
    <row r="251" spans="7:23" ht="15.75" customHeight="1">
      <c r="G251" s="5" t="str">
        <f ca="1">IF(H225&gt;23,24,"-")</f>
        <v>-</v>
      </c>
      <c r="H251" s="5">
        <f ca="1" t="shared" si="44"/>
        <v>0</v>
      </c>
      <c r="I251" s="5">
        <f ca="1" t="shared" si="45"/>
        <v>0</v>
      </c>
      <c r="J251" s="5">
        <f ca="1" t="shared" si="46"/>
        <v>0</v>
      </c>
      <c r="K251" s="5">
        <f ca="1" t="shared" si="47"/>
        <v>0</v>
      </c>
      <c r="L251" s="5">
        <f ca="1" t="shared" si="42"/>
        <v>0</v>
      </c>
      <c r="M251" s="5">
        <f ca="1" t="shared" si="48"/>
        <v>0</v>
      </c>
      <c r="N251" s="5">
        <f ca="1" t="shared" si="49"/>
        <v>0</v>
      </c>
      <c r="P251" s="5" t="str">
        <f ca="1">IF(Q225&gt;23,24,"-")</f>
        <v>-</v>
      </c>
      <c r="Q251" s="5">
        <f ca="1" t="shared" si="50"/>
        <v>0</v>
      </c>
      <c r="R251" s="5">
        <f ca="1" t="shared" si="51"/>
        <v>0</v>
      </c>
      <c r="S251" s="5">
        <f ca="1" t="shared" si="52"/>
        <v>0</v>
      </c>
      <c r="T251" s="5">
        <f ca="1" t="shared" si="53"/>
        <v>0</v>
      </c>
      <c r="U251" s="5">
        <f ca="1" t="shared" si="43"/>
        <v>0</v>
      </c>
      <c r="V251" s="5">
        <f ca="1" t="shared" si="54"/>
        <v>0</v>
      </c>
      <c r="W251" s="5">
        <f ca="1" t="shared" si="55"/>
        <v>0</v>
      </c>
    </row>
    <row r="252" spans="7:23" ht="15.75" customHeight="1">
      <c r="G252" s="5" t="str">
        <f ca="1">IF(H225&gt;24,25,"-")</f>
        <v>-</v>
      </c>
      <c r="H252" s="5">
        <f ca="1" t="shared" si="44"/>
        <v>0</v>
      </c>
      <c r="I252" s="5">
        <f ca="1" t="shared" si="45"/>
        <v>0</v>
      </c>
      <c r="J252" s="5">
        <f ca="1" t="shared" si="46"/>
        <v>0</v>
      </c>
      <c r="K252" s="5">
        <f ca="1" t="shared" si="47"/>
        <v>0</v>
      </c>
      <c r="L252" s="5">
        <f ca="1" t="shared" si="42"/>
        <v>0</v>
      </c>
      <c r="M252" s="5">
        <f ca="1" t="shared" si="48"/>
        <v>0</v>
      </c>
      <c r="N252" s="5">
        <f ca="1" t="shared" si="49"/>
        <v>0</v>
      </c>
      <c r="P252" s="5" t="str">
        <f ca="1">IF(Q225&gt;24,25,"-")</f>
        <v>-</v>
      </c>
      <c r="Q252" s="5">
        <f ca="1" t="shared" si="50"/>
        <v>0</v>
      </c>
      <c r="R252" s="5">
        <f ca="1" t="shared" si="51"/>
        <v>0</v>
      </c>
      <c r="S252" s="5">
        <f ca="1" t="shared" si="52"/>
        <v>0</v>
      </c>
      <c r="T252" s="5">
        <f ca="1" t="shared" si="53"/>
        <v>0</v>
      </c>
      <c r="U252" s="5">
        <f ca="1" t="shared" si="43"/>
        <v>0</v>
      </c>
      <c r="V252" s="5">
        <f ca="1" t="shared" si="54"/>
        <v>0</v>
      </c>
      <c r="W252" s="5">
        <f ca="1" t="shared" si="55"/>
        <v>0</v>
      </c>
    </row>
    <row r="253" spans="7:23" ht="15.75" customHeight="1">
      <c r="G253" s="5" t="str">
        <f ca="1">IF(H225&gt;25,26,"-")</f>
        <v>-</v>
      </c>
      <c r="H253" s="5">
        <f ca="1" t="shared" si="44"/>
        <v>0</v>
      </c>
      <c r="I253" s="5">
        <f ca="1" t="shared" si="45"/>
        <v>0</v>
      </c>
      <c r="J253" s="5">
        <f ca="1" t="shared" si="46"/>
        <v>0</v>
      </c>
      <c r="K253" s="5">
        <f ca="1" t="shared" si="47"/>
        <v>0</v>
      </c>
      <c r="L253" s="5">
        <f ca="1" t="shared" si="42"/>
        <v>0</v>
      </c>
      <c r="M253" s="5">
        <f ca="1" t="shared" si="48"/>
        <v>0</v>
      </c>
      <c r="N253" s="5">
        <f ca="1" t="shared" si="49"/>
        <v>0</v>
      </c>
      <c r="P253" s="5" t="str">
        <f ca="1">IF(Q225&gt;25,26,"-")</f>
        <v>-</v>
      </c>
      <c r="Q253" s="5">
        <f ca="1" t="shared" si="50"/>
        <v>0</v>
      </c>
      <c r="R253" s="5">
        <f ca="1" t="shared" si="51"/>
        <v>0</v>
      </c>
      <c r="S253" s="5">
        <f ca="1" t="shared" si="52"/>
        <v>0</v>
      </c>
      <c r="T253" s="5">
        <f ca="1" t="shared" si="53"/>
        <v>0</v>
      </c>
      <c r="U253" s="5">
        <f ca="1" t="shared" si="43"/>
        <v>0</v>
      </c>
      <c r="V253" s="5">
        <f ca="1" t="shared" si="54"/>
        <v>0</v>
      </c>
      <c r="W253" s="5">
        <f ca="1" t="shared" si="55"/>
        <v>0</v>
      </c>
    </row>
    <row r="254" spans="7:23" ht="15.75" customHeight="1">
      <c r="G254" s="5" t="str">
        <f ca="1">IF(H225&gt;26,27,"-")</f>
        <v>-</v>
      </c>
      <c r="H254" s="5">
        <f ca="1" t="shared" si="44"/>
        <v>0</v>
      </c>
      <c r="I254" s="5">
        <f ca="1" t="shared" si="45"/>
        <v>0</v>
      </c>
      <c r="J254" s="5">
        <f ca="1" t="shared" si="46"/>
        <v>0</v>
      </c>
      <c r="K254" s="5">
        <f ca="1" t="shared" si="47"/>
        <v>0</v>
      </c>
      <c r="L254" s="5">
        <f ca="1" t="shared" si="42"/>
        <v>0</v>
      </c>
      <c r="M254" s="5">
        <f ca="1" t="shared" si="48"/>
        <v>0</v>
      </c>
      <c r="N254" s="5">
        <f ca="1" t="shared" si="49"/>
        <v>0</v>
      </c>
      <c r="P254" s="5" t="str">
        <f ca="1">IF(Q225&gt;26,27,"-")</f>
        <v>-</v>
      </c>
      <c r="Q254" s="5">
        <f ca="1" t="shared" si="50"/>
        <v>0</v>
      </c>
      <c r="R254" s="5">
        <f ca="1" t="shared" si="51"/>
        <v>0</v>
      </c>
      <c r="S254" s="5">
        <f ca="1" t="shared" si="52"/>
        <v>0</v>
      </c>
      <c r="T254" s="5">
        <f ca="1" t="shared" si="53"/>
        <v>0</v>
      </c>
      <c r="U254" s="5">
        <f ca="1" t="shared" si="43"/>
        <v>0</v>
      </c>
      <c r="V254" s="5">
        <f ca="1" t="shared" si="54"/>
        <v>0</v>
      </c>
      <c r="W254" s="5">
        <f ca="1" t="shared" si="55"/>
        <v>0</v>
      </c>
    </row>
    <row r="255" spans="7:23" ht="15.75" customHeight="1">
      <c r="G255" s="5" t="str">
        <f ca="1">IF(H225&gt;27,28,"-")</f>
        <v>-</v>
      </c>
      <c r="H255" s="5">
        <f ca="1" t="shared" si="44"/>
        <v>0</v>
      </c>
      <c r="I255" s="5">
        <f ca="1" t="shared" si="45"/>
        <v>0</v>
      </c>
      <c r="J255" s="5">
        <f ca="1" t="shared" si="46"/>
        <v>0</v>
      </c>
      <c r="K255" s="5">
        <f ca="1" t="shared" si="47"/>
        <v>0</v>
      </c>
      <c r="L255" s="5">
        <f ca="1" t="shared" si="42"/>
        <v>0</v>
      </c>
      <c r="M255" s="5">
        <f ca="1" t="shared" si="48"/>
        <v>0</v>
      </c>
      <c r="N255" s="5">
        <f ca="1" t="shared" si="49"/>
        <v>0</v>
      </c>
      <c r="P255" s="5" t="str">
        <f ca="1">IF(Q225&gt;27,28,"-")</f>
        <v>-</v>
      </c>
      <c r="Q255" s="5">
        <f ca="1" t="shared" si="50"/>
        <v>0</v>
      </c>
      <c r="R255" s="5">
        <f ca="1" t="shared" si="51"/>
        <v>0</v>
      </c>
      <c r="S255" s="5">
        <f ca="1" t="shared" si="52"/>
        <v>0</v>
      </c>
      <c r="T255" s="5">
        <f ca="1" t="shared" si="53"/>
        <v>0</v>
      </c>
      <c r="U255" s="5">
        <f ca="1" t="shared" si="43"/>
        <v>0</v>
      </c>
      <c r="V255" s="5">
        <f ca="1" t="shared" si="54"/>
        <v>0</v>
      </c>
      <c r="W255" s="5">
        <f ca="1" t="shared" si="55"/>
        <v>0</v>
      </c>
    </row>
    <row r="256" spans="7:23" ht="15.75" customHeight="1">
      <c r="G256" s="5" t="str">
        <f ca="1">IF(H225&gt;28,29,"-")</f>
        <v>-</v>
      </c>
      <c r="H256" s="5">
        <f ca="1" t="shared" si="44"/>
        <v>0</v>
      </c>
      <c r="I256" s="5">
        <f ca="1" t="shared" si="45"/>
        <v>0</v>
      </c>
      <c r="J256" s="5">
        <f ca="1" t="shared" si="46"/>
        <v>0</v>
      </c>
      <c r="K256" s="5">
        <f ca="1" t="shared" si="47"/>
        <v>0</v>
      </c>
      <c r="L256" s="5">
        <f ca="1" t="shared" si="42"/>
        <v>0</v>
      </c>
      <c r="M256" s="5">
        <f ca="1" t="shared" si="48"/>
        <v>0</v>
      </c>
      <c r="N256" s="5">
        <f ca="1" t="shared" si="49"/>
        <v>0</v>
      </c>
      <c r="P256" s="5" t="str">
        <f ca="1">IF(Q225&gt;28,29,"-")</f>
        <v>-</v>
      </c>
      <c r="Q256" s="5">
        <f ca="1" t="shared" si="50"/>
        <v>0</v>
      </c>
      <c r="R256" s="5">
        <f ca="1" t="shared" si="51"/>
        <v>0</v>
      </c>
      <c r="S256" s="5">
        <f ca="1" t="shared" si="52"/>
        <v>0</v>
      </c>
      <c r="T256" s="5">
        <f ca="1" t="shared" si="53"/>
        <v>0</v>
      </c>
      <c r="U256" s="5">
        <f ca="1" t="shared" si="43"/>
        <v>0</v>
      </c>
      <c r="V256" s="5">
        <f ca="1" t="shared" si="54"/>
        <v>0</v>
      </c>
      <c r="W256" s="5">
        <f ca="1" t="shared" si="55"/>
        <v>0</v>
      </c>
    </row>
    <row r="257" spans="7:23" ht="15.75" customHeight="1">
      <c r="G257" s="5" t="str">
        <f ca="1">IF(H225&gt;29,30,"-")</f>
        <v>-</v>
      </c>
      <c r="H257" s="5">
        <f ca="1" t="shared" si="44"/>
        <v>0</v>
      </c>
      <c r="I257" s="5">
        <f ca="1" t="shared" si="45"/>
        <v>0</v>
      </c>
      <c r="J257" s="5">
        <f ca="1" t="shared" si="46"/>
        <v>0</v>
      </c>
      <c r="K257" s="5">
        <f ca="1" t="shared" si="47"/>
        <v>0</v>
      </c>
      <c r="L257" s="5">
        <f ca="1" t="shared" si="42"/>
        <v>0</v>
      </c>
      <c r="M257" s="5">
        <f ca="1" t="shared" si="48"/>
        <v>0</v>
      </c>
      <c r="N257" s="5">
        <f ca="1" t="shared" si="49"/>
        <v>0</v>
      </c>
      <c r="P257" s="5" t="str">
        <f ca="1">IF(Q225&gt;29,30,"-")</f>
        <v>-</v>
      </c>
      <c r="Q257" s="5">
        <f ca="1" t="shared" si="50"/>
        <v>0</v>
      </c>
      <c r="R257" s="5">
        <f ca="1" t="shared" si="51"/>
        <v>0</v>
      </c>
      <c r="S257" s="5">
        <f ca="1" t="shared" si="52"/>
        <v>0</v>
      </c>
      <c r="T257" s="5">
        <f ca="1" t="shared" si="53"/>
        <v>0</v>
      </c>
      <c r="U257" s="5">
        <f ca="1" t="shared" si="43"/>
        <v>0</v>
      </c>
      <c r="V257" s="5">
        <f ca="1" t="shared" si="54"/>
        <v>0</v>
      </c>
      <c r="W257" s="5">
        <f ca="1" t="shared" si="55"/>
        <v>0</v>
      </c>
    </row>
    <row r="258" spans="7:23" ht="15.75" customHeight="1">
      <c r="G258" s="5" t="str">
        <f ca="1">IF(H225&gt;30,31,"-")</f>
        <v>-</v>
      </c>
      <c r="H258" s="5">
        <f ca="1" t="shared" si="44"/>
        <v>0</v>
      </c>
      <c r="I258" s="5">
        <f ca="1" t="shared" si="45"/>
        <v>0</v>
      </c>
      <c r="J258" s="5">
        <f ca="1" t="shared" si="46"/>
        <v>0</v>
      </c>
      <c r="K258" s="5">
        <f ca="1" t="shared" si="47"/>
        <v>0</v>
      </c>
      <c r="L258" s="5">
        <f ca="1" t="shared" si="42"/>
        <v>0</v>
      </c>
      <c r="M258" s="5">
        <f ca="1" t="shared" si="48"/>
        <v>0</v>
      </c>
      <c r="N258" s="5">
        <f ca="1" t="shared" si="49"/>
        <v>0</v>
      </c>
      <c r="P258" s="5" t="str">
        <f ca="1">IF(Q225&gt;30,31,"-")</f>
        <v>-</v>
      </c>
      <c r="Q258" s="5">
        <f ca="1" t="shared" si="50"/>
        <v>0</v>
      </c>
      <c r="R258" s="5">
        <f ca="1" t="shared" si="51"/>
        <v>0</v>
      </c>
      <c r="S258" s="5">
        <f ca="1" t="shared" si="52"/>
        <v>0</v>
      </c>
      <c r="T258" s="5">
        <f ca="1" t="shared" si="53"/>
        <v>0</v>
      </c>
      <c r="U258" s="5">
        <f ca="1" t="shared" si="43"/>
        <v>0</v>
      </c>
      <c r="V258" s="5">
        <f ca="1" t="shared" si="54"/>
        <v>0</v>
      </c>
      <c r="W258" s="5">
        <f ca="1" t="shared" si="55"/>
        <v>0</v>
      </c>
    </row>
    <row r="259" spans="7:23" ht="15.75" customHeight="1">
      <c r="G259" s="5" t="str">
        <f ca="1">IF(H225&gt;31,32,"-")</f>
        <v>-</v>
      </c>
      <c r="H259" s="5">
        <f ca="1" t="shared" si="44"/>
        <v>0</v>
      </c>
      <c r="I259" s="5">
        <f ca="1" t="shared" si="45"/>
        <v>0</v>
      </c>
      <c r="J259" s="5">
        <f ca="1" t="shared" si="46"/>
        <v>0</v>
      </c>
      <c r="K259" s="5">
        <f ca="1" t="shared" si="47"/>
        <v>0</v>
      </c>
      <c r="L259" s="5">
        <f ca="1" t="shared" si="42"/>
        <v>0</v>
      </c>
      <c r="M259" s="5">
        <f ca="1" t="shared" si="48"/>
        <v>0</v>
      </c>
      <c r="N259" s="5">
        <f ca="1" t="shared" si="49"/>
        <v>0</v>
      </c>
      <c r="P259" s="5" t="str">
        <f ca="1">IF(Q225&gt;31,32,"-")</f>
        <v>-</v>
      </c>
      <c r="Q259" s="5">
        <f ca="1" t="shared" si="50"/>
        <v>0</v>
      </c>
      <c r="R259" s="5">
        <f ca="1" t="shared" si="51"/>
        <v>0</v>
      </c>
      <c r="S259" s="5">
        <f ca="1" t="shared" si="52"/>
        <v>0</v>
      </c>
      <c r="T259" s="5">
        <f ca="1" t="shared" si="53"/>
        <v>0</v>
      </c>
      <c r="U259" s="5">
        <f ca="1" t="shared" si="43"/>
        <v>0</v>
      </c>
      <c r="V259" s="5">
        <f ca="1" t="shared" si="54"/>
        <v>0</v>
      </c>
      <c r="W259" s="5">
        <f ca="1" t="shared" si="55"/>
        <v>0</v>
      </c>
    </row>
    <row r="260" spans="7:23" ht="15.75" customHeight="1">
      <c r="G260" s="5" t="str">
        <f ca="1">IF(H225&gt;32,33,"-")</f>
        <v>-</v>
      </c>
      <c r="H260" s="5">
        <f ca="1" t="shared" si="44"/>
        <v>0</v>
      </c>
      <c r="I260" s="5">
        <f ca="1" t="shared" si="45"/>
        <v>0</v>
      </c>
      <c r="J260" s="5">
        <f ca="1" t="shared" si="46"/>
        <v>0</v>
      </c>
      <c r="K260" s="5">
        <f ca="1" t="shared" si="47"/>
        <v>0</v>
      </c>
      <c r="L260" s="5">
        <f ca="1" t="shared" si="42"/>
        <v>0</v>
      </c>
      <c r="M260" s="5">
        <f ca="1" t="shared" si="48"/>
        <v>0</v>
      </c>
      <c r="N260" s="5">
        <f ca="1" t="shared" si="49"/>
        <v>0</v>
      </c>
      <c r="P260" s="5" t="str">
        <f ca="1">IF(Q225&gt;32,33,"-")</f>
        <v>-</v>
      </c>
      <c r="Q260" s="5">
        <f ca="1" t="shared" si="50"/>
        <v>0</v>
      </c>
      <c r="R260" s="5">
        <f ca="1" t="shared" si="51"/>
        <v>0</v>
      </c>
      <c r="S260" s="5">
        <f ca="1" t="shared" si="52"/>
        <v>0</v>
      </c>
      <c r="T260" s="5">
        <f ca="1" t="shared" si="53"/>
        <v>0</v>
      </c>
      <c r="U260" s="5">
        <f ca="1" t="shared" si="43"/>
        <v>0</v>
      </c>
      <c r="V260" s="5">
        <f ca="1" t="shared" si="54"/>
        <v>0</v>
      </c>
      <c r="W260" s="5">
        <f ca="1" t="shared" si="55"/>
        <v>0</v>
      </c>
    </row>
    <row r="261" spans="7:23" ht="15.75" customHeight="1">
      <c r="G261" s="5" t="str">
        <f ca="1">IF(H225&gt;33,34,"-")</f>
        <v>-</v>
      </c>
      <c r="H261" s="5">
        <f ca="1" t="shared" si="44"/>
        <v>0</v>
      </c>
      <c r="I261" s="5">
        <f ca="1" t="shared" si="45"/>
        <v>0</v>
      </c>
      <c r="J261" s="5">
        <f ca="1" t="shared" si="46"/>
        <v>0</v>
      </c>
      <c r="K261" s="5">
        <f ca="1" t="shared" si="47"/>
        <v>0</v>
      </c>
      <c r="L261" s="5">
        <f ca="1" t="shared" si="42"/>
        <v>0</v>
      </c>
      <c r="M261" s="5">
        <f ca="1" t="shared" si="48"/>
        <v>0</v>
      </c>
      <c r="N261" s="5">
        <f ca="1" t="shared" si="49"/>
        <v>0</v>
      </c>
      <c r="P261" s="5" t="str">
        <f ca="1">IF(Q225&gt;33,34,"-")</f>
        <v>-</v>
      </c>
      <c r="Q261" s="5">
        <f ca="1" t="shared" si="50"/>
        <v>0</v>
      </c>
      <c r="R261" s="5">
        <f ca="1" t="shared" si="51"/>
        <v>0</v>
      </c>
      <c r="S261" s="5">
        <f ca="1" t="shared" si="52"/>
        <v>0</v>
      </c>
      <c r="T261" s="5">
        <f ca="1" t="shared" si="53"/>
        <v>0</v>
      </c>
      <c r="U261" s="5">
        <f ca="1" t="shared" si="43"/>
        <v>0</v>
      </c>
      <c r="V261" s="5">
        <f ca="1" t="shared" si="54"/>
        <v>0</v>
      </c>
      <c r="W261" s="5">
        <f ca="1" t="shared" si="55"/>
        <v>0</v>
      </c>
    </row>
    <row r="262" spans="7:23" ht="15.75" customHeight="1">
      <c r="G262" s="5" t="str">
        <f ca="1">IF(H225&gt;34,35,"-")</f>
        <v>-</v>
      </c>
      <c r="H262" s="5">
        <f ca="1" t="shared" si="44"/>
        <v>0</v>
      </c>
      <c r="I262" s="5">
        <f ca="1" t="shared" si="45"/>
        <v>0</v>
      </c>
      <c r="J262" s="5">
        <f ca="1" t="shared" si="46"/>
        <v>0</v>
      </c>
      <c r="K262" s="5">
        <f ca="1" t="shared" si="47"/>
        <v>0</v>
      </c>
      <c r="L262" s="5">
        <f ca="1" t="shared" si="42"/>
        <v>0</v>
      </c>
      <c r="M262" s="5">
        <f ca="1" t="shared" si="48"/>
        <v>0</v>
      </c>
      <c r="N262" s="5">
        <f ca="1" t="shared" si="49"/>
        <v>0</v>
      </c>
      <c r="P262" s="5" t="str">
        <f ca="1">IF(Q225&gt;34,35,"-")</f>
        <v>-</v>
      </c>
      <c r="Q262" s="5">
        <f ca="1" t="shared" si="50"/>
        <v>0</v>
      </c>
      <c r="R262" s="5">
        <f ca="1" t="shared" si="51"/>
        <v>0</v>
      </c>
      <c r="S262" s="5">
        <f ca="1" t="shared" si="52"/>
        <v>0</v>
      </c>
      <c r="T262" s="5">
        <f ca="1" t="shared" si="53"/>
        <v>0</v>
      </c>
      <c r="U262" s="5">
        <f ca="1" t="shared" si="43"/>
        <v>0</v>
      </c>
      <c r="V262" s="5">
        <f ca="1" t="shared" si="54"/>
        <v>0</v>
      </c>
      <c r="W262" s="5">
        <f ca="1" t="shared" si="55"/>
        <v>0</v>
      </c>
    </row>
    <row r="263" spans="7:23" ht="15.75" customHeight="1">
      <c r="G263" s="5" t="str">
        <f ca="1">IF(H225&gt;35,36,"-")</f>
        <v>-</v>
      </c>
      <c r="H263" s="5">
        <f ca="1" t="shared" si="44"/>
        <v>0</v>
      </c>
      <c r="I263" s="5">
        <f ca="1" t="shared" si="45"/>
        <v>0</v>
      </c>
      <c r="J263" s="5">
        <f ca="1" t="shared" si="46"/>
        <v>0</v>
      </c>
      <c r="K263" s="5">
        <f ca="1" t="shared" si="47"/>
        <v>0</v>
      </c>
      <c r="L263" s="5">
        <f ca="1" t="shared" si="42"/>
        <v>0</v>
      </c>
      <c r="M263" s="5">
        <f ca="1" t="shared" si="48"/>
        <v>0</v>
      </c>
      <c r="N263" s="5">
        <f ca="1" t="shared" si="49"/>
        <v>0</v>
      </c>
      <c r="P263" s="5" t="str">
        <f ca="1">IF(Q225&gt;35,36,"-")</f>
        <v>-</v>
      </c>
      <c r="Q263" s="5">
        <f ca="1" t="shared" si="50"/>
        <v>0</v>
      </c>
      <c r="R263" s="5">
        <f ca="1" t="shared" si="51"/>
        <v>0</v>
      </c>
      <c r="S263" s="5">
        <f ca="1" t="shared" si="52"/>
        <v>0</v>
      </c>
      <c r="T263" s="5">
        <f ca="1" t="shared" si="53"/>
        <v>0</v>
      </c>
      <c r="U263" s="5">
        <f ca="1" t="shared" si="43"/>
        <v>0</v>
      </c>
      <c r="V263" s="5">
        <f ca="1" t="shared" si="54"/>
        <v>0</v>
      </c>
      <c r="W263" s="5">
        <f ca="1" t="shared" si="55"/>
        <v>0</v>
      </c>
    </row>
    <row r="264" spans="7:23" ht="15.75" customHeight="1">
      <c r="G264" s="5" t="str">
        <f ca="1">IF(H225&gt;36,37,"-")</f>
        <v>-</v>
      </c>
      <c r="H264" s="5">
        <f ca="1" t="shared" si="44"/>
        <v>0</v>
      </c>
      <c r="I264" s="5">
        <f ca="1" t="shared" si="45"/>
        <v>0</v>
      </c>
      <c r="J264" s="5">
        <f ca="1" t="shared" si="46"/>
        <v>0</v>
      </c>
      <c r="K264" s="5">
        <f ca="1" t="shared" si="47"/>
        <v>0</v>
      </c>
      <c r="L264" s="5">
        <f ca="1" t="shared" si="42"/>
        <v>0</v>
      </c>
      <c r="M264" s="5">
        <f ca="1" t="shared" si="48"/>
        <v>0</v>
      </c>
      <c r="N264" s="5">
        <f ca="1" t="shared" si="49"/>
        <v>0</v>
      </c>
      <c r="P264" s="5" t="str">
        <f ca="1">IF(Q225&gt;36,37,"-")</f>
        <v>-</v>
      </c>
      <c r="Q264" s="5">
        <f ca="1" t="shared" si="50"/>
        <v>0</v>
      </c>
      <c r="R264" s="5">
        <f ca="1" t="shared" si="51"/>
        <v>0</v>
      </c>
      <c r="S264" s="5">
        <f ca="1" t="shared" si="52"/>
        <v>0</v>
      </c>
      <c r="T264" s="5">
        <f ca="1" t="shared" si="53"/>
        <v>0</v>
      </c>
      <c r="U264" s="5">
        <f ca="1" t="shared" si="43"/>
        <v>0</v>
      </c>
      <c r="V264" s="5">
        <f ca="1" t="shared" si="54"/>
        <v>0</v>
      </c>
      <c r="W264" s="5">
        <f ca="1" t="shared" si="55"/>
        <v>0</v>
      </c>
    </row>
    <row r="265" spans="7:23" ht="15.75" customHeight="1">
      <c r="G265" s="5" t="str">
        <f ca="1">IF(H225&gt;37,38,"-")</f>
        <v>-</v>
      </c>
      <c r="H265" s="5">
        <f ca="1" t="shared" si="44"/>
        <v>0</v>
      </c>
      <c r="I265" s="5">
        <f ca="1" t="shared" si="45"/>
        <v>0</v>
      </c>
      <c r="J265" s="5">
        <f ca="1" t="shared" si="46"/>
        <v>0</v>
      </c>
      <c r="K265" s="5">
        <f ca="1" t="shared" si="47"/>
        <v>0</v>
      </c>
      <c r="L265" s="5">
        <f ca="1" t="shared" si="42"/>
        <v>0</v>
      </c>
      <c r="M265" s="5">
        <f ca="1" t="shared" si="48"/>
        <v>0</v>
      </c>
      <c r="N265" s="5">
        <f ca="1" t="shared" si="49"/>
        <v>0</v>
      </c>
      <c r="P265" s="5" t="str">
        <f ca="1">IF(Q225&gt;37,38,"-")</f>
        <v>-</v>
      </c>
      <c r="Q265" s="5">
        <f ca="1" t="shared" si="50"/>
        <v>0</v>
      </c>
      <c r="R265" s="5">
        <f ca="1" t="shared" si="51"/>
        <v>0</v>
      </c>
      <c r="S265" s="5">
        <f ca="1" t="shared" si="52"/>
        <v>0</v>
      </c>
      <c r="T265" s="5">
        <f ca="1" t="shared" si="53"/>
        <v>0</v>
      </c>
      <c r="U265" s="5">
        <f ca="1" t="shared" si="43"/>
        <v>0</v>
      </c>
      <c r="V265" s="5">
        <f ca="1" t="shared" si="54"/>
        <v>0</v>
      </c>
      <c r="W265" s="5">
        <f ca="1" t="shared" si="55"/>
        <v>0</v>
      </c>
    </row>
    <row r="266" spans="7:23" ht="15.75" customHeight="1">
      <c r="G266" s="5" t="str">
        <f ca="1">IF(H225&gt;38,39,"-")</f>
        <v>-</v>
      </c>
      <c r="H266" s="5">
        <f ca="1" t="shared" si="44"/>
        <v>0</v>
      </c>
      <c r="I266" s="5">
        <f ca="1" t="shared" si="45"/>
        <v>0</v>
      </c>
      <c r="J266" s="5">
        <f ca="1" t="shared" si="46"/>
        <v>0</v>
      </c>
      <c r="K266" s="5">
        <f ca="1" t="shared" si="47"/>
        <v>0</v>
      </c>
      <c r="L266" s="5">
        <f ca="1" t="shared" si="42"/>
        <v>0</v>
      </c>
      <c r="M266" s="5">
        <f ca="1" t="shared" si="48"/>
        <v>0</v>
      </c>
      <c r="N266" s="5">
        <f ca="1" t="shared" si="49"/>
        <v>0</v>
      </c>
      <c r="P266" s="5" t="str">
        <f ca="1">IF(Q225&gt;38,39,"-")</f>
        <v>-</v>
      </c>
      <c r="Q266" s="5">
        <f ca="1" t="shared" si="50"/>
        <v>0</v>
      </c>
      <c r="R266" s="5">
        <f ca="1" t="shared" si="51"/>
        <v>0</v>
      </c>
      <c r="S266" s="5">
        <f ca="1" t="shared" si="52"/>
        <v>0</v>
      </c>
      <c r="T266" s="5">
        <f ca="1" t="shared" si="53"/>
        <v>0</v>
      </c>
      <c r="U266" s="5">
        <f ca="1" t="shared" si="43"/>
        <v>0</v>
      </c>
      <c r="V266" s="5">
        <f ca="1" t="shared" si="54"/>
        <v>0</v>
      </c>
      <c r="W266" s="5">
        <f ca="1" t="shared" si="55"/>
        <v>0</v>
      </c>
    </row>
    <row r="267" spans="7:23" ht="15.75" customHeight="1">
      <c r="G267" s="5" t="str">
        <f ca="1">IF(H225&gt;39,40,"-")</f>
        <v>-</v>
      </c>
      <c r="H267" s="5">
        <f ca="1" t="shared" si="44"/>
        <v>0</v>
      </c>
      <c r="I267" s="5">
        <f ca="1" t="shared" si="45"/>
        <v>0</v>
      </c>
      <c r="J267" s="5">
        <f ca="1" t="shared" si="46"/>
        <v>0</v>
      </c>
      <c r="K267" s="5">
        <f ca="1" t="shared" si="47"/>
        <v>0</v>
      </c>
      <c r="L267" s="5">
        <f ca="1" t="shared" si="42"/>
        <v>0</v>
      </c>
      <c r="M267" s="5">
        <f ca="1" t="shared" si="48"/>
        <v>0</v>
      </c>
      <c r="N267" s="5">
        <f ca="1" t="shared" si="49"/>
        <v>0</v>
      </c>
      <c r="P267" s="5" t="str">
        <f ca="1">IF(Q225&gt;39,40,"-")</f>
        <v>-</v>
      </c>
      <c r="Q267" s="5">
        <f ca="1" t="shared" si="50"/>
        <v>0</v>
      </c>
      <c r="R267" s="5">
        <f ca="1" t="shared" si="51"/>
        <v>0</v>
      </c>
      <c r="S267" s="5">
        <f ca="1" t="shared" si="52"/>
        <v>0</v>
      </c>
      <c r="T267" s="5">
        <f ca="1" t="shared" si="53"/>
        <v>0</v>
      </c>
      <c r="U267" s="5">
        <f ca="1" t="shared" si="43"/>
        <v>0</v>
      </c>
      <c r="V267" s="5">
        <f ca="1" t="shared" si="54"/>
        <v>0</v>
      </c>
      <c r="W267" s="5">
        <f ca="1" t="shared" si="55"/>
        <v>0</v>
      </c>
    </row>
    <row r="268" spans="7:23" ht="15.75" customHeight="1">
      <c r="G268" s="5" t="str">
        <f ca="1">IF(H225&gt;40,41,"-")</f>
        <v>-</v>
      </c>
      <c r="H268" s="5">
        <f ca="1" t="shared" si="44"/>
        <v>0</v>
      </c>
      <c r="I268" s="5">
        <f ca="1" t="shared" si="45"/>
        <v>0</v>
      </c>
      <c r="J268" s="5">
        <f ca="1" t="shared" si="46"/>
        <v>0</v>
      </c>
      <c r="K268" s="5">
        <f ca="1" t="shared" si="47"/>
        <v>0</v>
      </c>
      <c r="L268" s="5">
        <f ca="1" t="shared" si="42"/>
        <v>0</v>
      </c>
      <c r="M268" s="5">
        <f ca="1" t="shared" si="48"/>
        <v>0</v>
      </c>
      <c r="N268" s="5">
        <f ca="1" t="shared" si="49"/>
        <v>0</v>
      </c>
      <c r="P268" s="5" t="str">
        <f ca="1">IF(Q225&gt;40,41,"-")</f>
        <v>-</v>
      </c>
      <c r="Q268" s="5">
        <f ca="1" t="shared" si="50"/>
        <v>0</v>
      </c>
      <c r="R268" s="5">
        <f ca="1" t="shared" si="51"/>
        <v>0</v>
      </c>
      <c r="S268" s="5">
        <f ca="1" t="shared" si="52"/>
        <v>0</v>
      </c>
      <c r="T268" s="5">
        <f ca="1" t="shared" si="53"/>
        <v>0</v>
      </c>
      <c r="U268" s="5">
        <f ca="1" t="shared" si="43"/>
        <v>0</v>
      </c>
      <c r="V268" s="5">
        <f ca="1" t="shared" si="54"/>
        <v>0</v>
      </c>
      <c r="W268" s="5">
        <f ca="1" t="shared" si="55"/>
        <v>0</v>
      </c>
    </row>
    <row r="269" spans="7:23" ht="15.75" customHeight="1">
      <c r="G269" s="5" t="str">
        <f ca="1">IF(H225&gt;41,42,"-")</f>
        <v>-</v>
      </c>
      <c r="H269" s="5">
        <f ca="1" t="shared" si="44"/>
        <v>0</v>
      </c>
      <c r="I269" s="5">
        <f ca="1" t="shared" si="45"/>
        <v>0</v>
      </c>
      <c r="J269" s="5">
        <f ca="1" t="shared" si="46"/>
        <v>0</v>
      </c>
      <c r="K269" s="5">
        <f ca="1" t="shared" si="47"/>
        <v>0</v>
      </c>
      <c r="L269" s="5">
        <f ca="1" t="shared" si="42"/>
        <v>0</v>
      </c>
      <c r="M269" s="5">
        <f ca="1" t="shared" si="48"/>
        <v>0</v>
      </c>
      <c r="N269" s="5">
        <f ca="1" t="shared" si="49"/>
        <v>0</v>
      </c>
      <c r="P269" s="5" t="str">
        <f ca="1">IF(Q225&gt;41,42,"-")</f>
        <v>-</v>
      </c>
      <c r="Q269" s="5">
        <f ca="1" t="shared" si="50"/>
        <v>0</v>
      </c>
      <c r="R269" s="5">
        <f ca="1" t="shared" si="51"/>
        <v>0</v>
      </c>
      <c r="S269" s="5">
        <f ca="1" t="shared" si="52"/>
        <v>0</v>
      </c>
      <c r="T269" s="5">
        <f ca="1" t="shared" si="53"/>
        <v>0</v>
      </c>
      <c r="U269" s="5">
        <f ca="1" t="shared" si="43"/>
        <v>0</v>
      </c>
      <c r="V269" s="5">
        <f ca="1" t="shared" si="54"/>
        <v>0</v>
      </c>
      <c r="W269" s="5">
        <f ca="1" t="shared" si="55"/>
        <v>0</v>
      </c>
    </row>
    <row r="270" spans="7:23" ht="15.75" customHeight="1">
      <c r="G270" s="5" t="str">
        <f ca="1">IF(H225&gt;42,43,"-")</f>
        <v>-</v>
      </c>
      <c r="H270" s="5">
        <f ca="1" t="shared" si="44"/>
        <v>0</v>
      </c>
      <c r="I270" s="5">
        <f ca="1" t="shared" si="45"/>
        <v>0</v>
      </c>
      <c r="J270" s="5">
        <f ca="1" t="shared" si="46"/>
        <v>0</v>
      </c>
      <c r="K270" s="5">
        <f ca="1" t="shared" si="47"/>
        <v>0</v>
      </c>
      <c r="L270" s="5">
        <f ca="1" t="shared" si="42"/>
        <v>0</v>
      </c>
      <c r="M270" s="5">
        <f ca="1" t="shared" si="48"/>
        <v>0</v>
      </c>
      <c r="N270" s="5">
        <f ca="1" t="shared" si="49"/>
        <v>0</v>
      </c>
      <c r="P270" s="5" t="str">
        <f ca="1">IF(Q225&gt;42,43,"-")</f>
        <v>-</v>
      </c>
      <c r="Q270" s="5">
        <f ca="1" t="shared" si="50"/>
        <v>0</v>
      </c>
      <c r="R270" s="5">
        <f ca="1" t="shared" si="51"/>
        <v>0</v>
      </c>
      <c r="S270" s="5">
        <f ca="1" t="shared" si="52"/>
        <v>0</v>
      </c>
      <c r="T270" s="5">
        <f ca="1" t="shared" si="53"/>
        <v>0</v>
      </c>
      <c r="U270" s="5">
        <f ca="1" t="shared" si="43"/>
        <v>0</v>
      </c>
      <c r="V270" s="5">
        <f ca="1" t="shared" si="54"/>
        <v>0</v>
      </c>
      <c r="W270" s="5">
        <f ca="1" t="shared" si="55"/>
        <v>0</v>
      </c>
    </row>
    <row r="271" spans="7:23" ht="15.75" customHeight="1">
      <c r="G271" s="5" t="str">
        <f ca="1">IF(H225&gt;43,44,"-")</f>
        <v>-</v>
      </c>
      <c r="H271" s="5">
        <f ca="1" t="shared" si="44"/>
        <v>0</v>
      </c>
      <c r="I271" s="5">
        <f ca="1" t="shared" si="45"/>
        <v>0</v>
      </c>
      <c r="J271" s="5">
        <f ca="1" t="shared" si="46"/>
        <v>0</v>
      </c>
      <c r="K271" s="5">
        <f ca="1" t="shared" si="47"/>
        <v>0</v>
      </c>
      <c r="L271" s="5">
        <f ca="1" t="shared" si="42"/>
        <v>0</v>
      </c>
      <c r="M271" s="5">
        <f ca="1" t="shared" si="48"/>
        <v>0</v>
      </c>
      <c r="N271" s="5">
        <f ca="1" t="shared" si="49"/>
        <v>0</v>
      </c>
      <c r="P271" s="5" t="str">
        <f ca="1">IF(Q225&gt;43,44,"-")</f>
        <v>-</v>
      </c>
      <c r="Q271" s="5">
        <f ca="1" t="shared" si="50"/>
        <v>0</v>
      </c>
      <c r="R271" s="5">
        <f ca="1" t="shared" si="51"/>
        <v>0</v>
      </c>
      <c r="S271" s="5">
        <f ca="1" t="shared" si="52"/>
        <v>0</v>
      </c>
      <c r="T271" s="5">
        <f ca="1" t="shared" si="53"/>
        <v>0</v>
      </c>
      <c r="U271" s="5">
        <f ca="1" t="shared" si="43"/>
        <v>0</v>
      </c>
      <c r="V271" s="5">
        <f ca="1" t="shared" si="54"/>
        <v>0</v>
      </c>
      <c r="W271" s="5">
        <f ca="1" t="shared" si="55"/>
        <v>0</v>
      </c>
    </row>
    <row r="272" spans="7:23" ht="15.75" customHeight="1">
      <c r="G272" s="5" t="str">
        <f ca="1">IF(H225&gt;44,45,"-")</f>
        <v>-</v>
      </c>
      <c r="H272" s="5">
        <f ca="1" t="shared" si="44"/>
        <v>0</v>
      </c>
      <c r="I272" s="5">
        <f ca="1" t="shared" si="45"/>
        <v>0</v>
      </c>
      <c r="J272" s="5">
        <f ca="1" t="shared" si="46"/>
        <v>0</v>
      </c>
      <c r="K272" s="5">
        <f ca="1" t="shared" si="47"/>
        <v>0</v>
      </c>
      <c r="L272" s="5">
        <f ca="1" t="shared" si="42"/>
        <v>0</v>
      </c>
      <c r="M272" s="5">
        <f ca="1" t="shared" si="48"/>
        <v>0</v>
      </c>
      <c r="N272" s="5">
        <f ca="1" t="shared" si="49"/>
        <v>0</v>
      </c>
      <c r="P272" s="5" t="str">
        <f ca="1">IF(Q225&gt;44,45,"-")</f>
        <v>-</v>
      </c>
      <c r="Q272" s="5">
        <f ca="1" t="shared" si="50"/>
        <v>0</v>
      </c>
      <c r="R272" s="5">
        <f ca="1" t="shared" si="51"/>
        <v>0</v>
      </c>
      <c r="S272" s="5">
        <f ca="1" t="shared" si="52"/>
        <v>0</v>
      </c>
      <c r="T272" s="5">
        <f ca="1" t="shared" si="53"/>
        <v>0</v>
      </c>
      <c r="U272" s="5">
        <f ca="1" t="shared" si="43"/>
        <v>0</v>
      </c>
      <c r="V272" s="5">
        <f ca="1" t="shared" si="54"/>
        <v>0</v>
      </c>
      <c r="W272" s="5">
        <f ca="1" t="shared" si="55"/>
        <v>0</v>
      </c>
    </row>
    <row r="273" spans="7:23" ht="15.75" customHeight="1">
      <c r="G273" s="5" t="str">
        <f ca="1">IF(H225&gt;45,46,"-")</f>
        <v>-</v>
      </c>
      <c r="H273" s="5">
        <f ca="1" t="shared" si="44"/>
        <v>0</v>
      </c>
      <c r="I273" s="5">
        <f ca="1" t="shared" si="45"/>
        <v>0</v>
      </c>
      <c r="J273" s="5">
        <f ca="1" t="shared" si="46"/>
        <v>0</v>
      </c>
      <c r="K273" s="5">
        <f ca="1" t="shared" si="47"/>
        <v>0</v>
      </c>
      <c r="L273" s="5">
        <f ca="1" t="shared" si="42"/>
        <v>0</v>
      </c>
      <c r="M273" s="5">
        <f ca="1" t="shared" si="48"/>
        <v>0</v>
      </c>
      <c r="N273" s="5">
        <f ca="1" t="shared" si="49"/>
        <v>0</v>
      </c>
      <c r="P273" s="5" t="str">
        <f ca="1">IF(Q225&gt;45,46,"-")</f>
        <v>-</v>
      </c>
      <c r="Q273" s="5">
        <f ca="1" t="shared" si="50"/>
        <v>0</v>
      </c>
      <c r="R273" s="5">
        <f ca="1" t="shared" si="51"/>
        <v>0</v>
      </c>
      <c r="S273" s="5">
        <f ca="1" t="shared" si="52"/>
        <v>0</v>
      </c>
      <c r="T273" s="5">
        <f ca="1" t="shared" si="53"/>
        <v>0</v>
      </c>
      <c r="U273" s="5">
        <f ca="1" t="shared" si="43"/>
        <v>0</v>
      </c>
      <c r="V273" s="5">
        <f ca="1" t="shared" si="54"/>
        <v>0</v>
      </c>
      <c r="W273" s="5">
        <f ca="1" t="shared" si="55"/>
        <v>0</v>
      </c>
    </row>
    <row r="274" spans="7:23" ht="15.75" customHeight="1">
      <c r="G274" s="5" t="str">
        <f ca="1">IF(H225&gt;46,47,"-")</f>
        <v>-</v>
      </c>
      <c r="H274" s="5">
        <f ca="1" t="shared" si="44"/>
        <v>0</v>
      </c>
      <c r="I274" s="5">
        <f ca="1" t="shared" si="45"/>
        <v>0</v>
      </c>
      <c r="J274" s="5">
        <f ca="1" t="shared" si="46"/>
        <v>0</v>
      </c>
      <c r="K274" s="5">
        <f ca="1" t="shared" si="47"/>
        <v>0</v>
      </c>
      <c r="L274" s="5">
        <f ca="1" t="shared" si="42"/>
        <v>0</v>
      </c>
      <c r="M274" s="5">
        <f ca="1" t="shared" si="48"/>
        <v>0</v>
      </c>
      <c r="N274" s="5">
        <f ca="1" t="shared" si="49"/>
        <v>0</v>
      </c>
      <c r="P274" s="5" t="str">
        <f ca="1">IF(Q225&gt;46,47,"-")</f>
        <v>-</v>
      </c>
      <c r="Q274" s="5">
        <f ca="1" t="shared" si="50"/>
        <v>0</v>
      </c>
      <c r="R274" s="5">
        <f ca="1" t="shared" si="51"/>
        <v>0</v>
      </c>
      <c r="S274" s="5">
        <f ca="1" t="shared" si="52"/>
        <v>0</v>
      </c>
      <c r="T274" s="5">
        <f ca="1" t="shared" si="53"/>
        <v>0</v>
      </c>
      <c r="U274" s="5">
        <f ca="1" t="shared" si="43"/>
        <v>0</v>
      </c>
      <c r="V274" s="5">
        <f ca="1" t="shared" si="54"/>
        <v>0</v>
      </c>
      <c r="W274" s="5">
        <f ca="1" t="shared" si="55"/>
        <v>0</v>
      </c>
    </row>
    <row r="275" spans="7:23" ht="15.75" customHeight="1">
      <c r="G275" s="5" t="str">
        <f ca="1">IF(H225&gt;47,48,"-")</f>
        <v>-</v>
      </c>
      <c r="H275" s="5">
        <f ca="1" t="shared" si="44"/>
        <v>0</v>
      </c>
      <c r="I275" s="5">
        <f ca="1" t="shared" si="45"/>
        <v>0</v>
      </c>
      <c r="J275" s="5">
        <f ca="1" t="shared" si="46"/>
        <v>0</v>
      </c>
      <c r="K275" s="5">
        <f ca="1" t="shared" si="47"/>
        <v>0</v>
      </c>
      <c r="L275" s="5">
        <f ca="1" t="shared" si="42"/>
        <v>0</v>
      </c>
      <c r="M275" s="5">
        <f ca="1" t="shared" si="48"/>
        <v>0</v>
      </c>
      <c r="N275" s="5">
        <f ca="1" t="shared" si="49"/>
        <v>0</v>
      </c>
      <c r="P275" s="5" t="str">
        <f ca="1">IF(Q225&gt;47,48,"-")</f>
        <v>-</v>
      </c>
      <c r="Q275" s="5">
        <f ca="1" t="shared" si="50"/>
        <v>0</v>
      </c>
      <c r="R275" s="5">
        <f ca="1" t="shared" si="51"/>
        <v>0</v>
      </c>
      <c r="S275" s="5">
        <f ca="1" t="shared" si="52"/>
        <v>0</v>
      </c>
      <c r="T275" s="5">
        <f ca="1" t="shared" si="53"/>
        <v>0</v>
      </c>
      <c r="U275" s="5">
        <f ca="1" t="shared" si="43"/>
        <v>0</v>
      </c>
      <c r="V275" s="5">
        <f ca="1" t="shared" si="54"/>
        <v>0</v>
      </c>
      <c r="W275" s="5">
        <f ca="1" t="shared" si="55"/>
        <v>0</v>
      </c>
    </row>
    <row r="276" spans="7:23" ht="15.75" customHeight="1">
      <c r="G276" s="5" t="str">
        <f ca="1">IF(H225&gt;48,49,"-")</f>
        <v>-</v>
      </c>
      <c r="H276" s="5">
        <f ca="1" t="shared" si="44"/>
        <v>0</v>
      </c>
      <c r="I276" s="5">
        <f ca="1" t="shared" si="45"/>
        <v>0</v>
      </c>
      <c r="J276" s="5">
        <f ca="1" t="shared" si="46"/>
        <v>0</v>
      </c>
      <c r="K276" s="5">
        <f ca="1" t="shared" si="47"/>
        <v>0</v>
      </c>
      <c r="L276" s="5">
        <f ca="1" t="shared" si="42"/>
        <v>0</v>
      </c>
      <c r="M276" s="5">
        <f ca="1" t="shared" si="48"/>
        <v>0</v>
      </c>
      <c r="N276" s="5">
        <f ca="1" t="shared" si="49"/>
        <v>0</v>
      </c>
      <c r="P276" s="5" t="str">
        <f ca="1">IF(Q225&gt;48,49,"-")</f>
        <v>-</v>
      </c>
      <c r="Q276" s="5">
        <f ca="1" t="shared" si="50"/>
        <v>0</v>
      </c>
      <c r="R276" s="5">
        <f ca="1" t="shared" si="51"/>
        <v>0</v>
      </c>
      <c r="S276" s="5">
        <f ca="1" t="shared" si="52"/>
        <v>0</v>
      </c>
      <c r="T276" s="5">
        <f ca="1" t="shared" si="53"/>
        <v>0</v>
      </c>
      <c r="U276" s="5">
        <f ca="1" t="shared" si="43"/>
        <v>0</v>
      </c>
      <c r="V276" s="5">
        <f ca="1" t="shared" si="54"/>
        <v>0</v>
      </c>
      <c r="W276" s="5">
        <f ca="1" t="shared" si="55"/>
        <v>0</v>
      </c>
    </row>
    <row r="277" spans="7:23" ht="15.75" customHeight="1">
      <c r="G277" s="5" t="str">
        <f ca="1">IF(H225&gt;49,50,"-")</f>
        <v>-</v>
      </c>
      <c r="H277" s="5">
        <f ca="1" t="shared" si="44"/>
        <v>0</v>
      </c>
      <c r="I277" s="5">
        <f ca="1" t="shared" si="45"/>
        <v>0</v>
      </c>
      <c r="J277" s="5">
        <f ca="1" t="shared" si="46"/>
        <v>0</v>
      </c>
      <c r="K277" s="5">
        <f ca="1" t="shared" si="47"/>
        <v>0</v>
      </c>
      <c r="L277" s="5">
        <f ca="1" t="shared" si="42"/>
        <v>0</v>
      </c>
      <c r="M277" s="5">
        <f ca="1" t="shared" si="48"/>
        <v>0</v>
      </c>
      <c r="N277" s="5">
        <f ca="1" t="shared" si="49"/>
        <v>0</v>
      </c>
      <c r="P277" s="5" t="str">
        <f ca="1">IF(Q225&gt;49,50,"-")</f>
        <v>-</v>
      </c>
      <c r="Q277" s="5">
        <f ca="1" t="shared" si="50"/>
        <v>0</v>
      </c>
      <c r="R277" s="5">
        <f ca="1" t="shared" si="51"/>
        <v>0</v>
      </c>
      <c r="S277" s="5">
        <f ca="1" t="shared" si="52"/>
        <v>0</v>
      </c>
      <c r="T277" s="5">
        <f ca="1" t="shared" si="53"/>
        <v>0</v>
      </c>
      <c r="U277" s="5">
        <f ca="1" t="shared" si="43"/>
        <v>0</v>
      </c>
      <c r="V277" s="5">
        <f ca="1" t="shared" si="54"/>
        <v>0</v>
      </c>
      <c r="W277" s="5">
        <f ca="1" t="shared" si="55"/>
        <v>0</v>
      </c>
    </row>
    <row r="278" spans="7:23" ht="15.75" customHeight="1">
      <c r="G278" s="5" t="str">
        <f ca="1">IF(H225&gt;50,51,"-")</f>
        <v>-</v>
      </c>
      <c r="H278" s="5">
        <f ca="1" t="shared" si="44"/>
        <v>0</v>
      </c>
      <c r="I278" s="5">
        <f ca="1" t="shared" si="45"/>
        <v>0</v>
      </c>
      <c r="J278" s="5">
        <f ca="1" t="shared" si="46"/>
        <v>0</v>
      </c>
      <c r="K278" s="5">
        <f ca="1" t="shared" si="47"/>
        <v>0</v>
      </c>
      <c r="L278" s="5">
        <f ca="1" t="shared" si="42"/>
        <v>0</v>
      </c>
      <c r="M278" s="5">
        <f ca="1" t="shared" si="48"/>
        <v>0</v>
      </c>
      <c r="N278" s="5">
        <f ca="1" t="shared" si="49"/>
        <v>0</v>
      </c>
      <c r="P278" s="5" t="str">
        <f ca="1">IF(Q225&gt;50,51,"-")</f>
        <v>-</v>
      </c>
      <c r="Q278" s="5">
        <f ca="1" t="shared" si="50"/>
        <v>0</v>
      </c>
      <c r="R278" s="5">
        <f ca="1" t="shared" si="51"/>
        <v>0</v>
      </c>
      <c r="S278" s="5">
        <f ca="1" t="shared" si="52"/>
        <v>0</v>
      </c>
      <c r="T278" s="5">
        <f ca="1" t="shared" si="53"/>
        <v>0</v>
      </c>
      <c r="U278" s="5">
        <f ca="1" t="shared" si="43"/>
        <v>0</v>
      </c>
      <c r="V278" s="5">
        <f ca="1" t="shared" si="54"/>
        <v>0</v>
      </c>
      <c r="W278" s="5">
        <f ca="1" t="shared" si="55"/>
        <v>0</v>
      </c>
    </row>
    <row r="279" spans="7:23" ht="15.75" customHeight="1">
      <c r="G279" s="5" t="str">
        <f ca="1">IF(H225&gt;51,52,"-")</f>
        <v>-</v>
      </c>
      <c r="H279" s="5">
        <f ca="1" t="shared" si="44"/>
        <v>0</v>
      </c>
      <c r="I279" s="5">
        <f ca="1" t="shared" si="45"/>
        <v>0</v>
      </c>
      <c r="J279" s="5">
        <f ca="1" t="shared" si="46"/>
        <v>0</v>
      </c>
      <c r="K279" s="5">
        <f ca="1" t="shared" si="47"/>
        <v>0</v>
      </c>
      <c r="L279" s="5">
        <f ca="1" t="shared" si="42"/>
        <v>0</v>
      </c>
      <c r="M279" s="5">
        <f ca="1" t="shared" si="48"/>
        <v>0</v>
      </c>
      <c r="N279" s="5">
        <f ca="1" t="shared" si="49"/>
        <v>0</v>
      </c>
      <c r="P279" s="5" t="str">
        <f ca="1">IF(Q225&gt;51,52,"-")</f>
        <v>-</v>
      </c>
      <c r="Q279" s="5">
        <f ca="1" t="shared" si="50"/>
        <v>0</v>
      </c>
      <c r="R279" s="5">
        <f ca="1" t="shared" si="51"/>
        <v>0</v>
      </c>
      <c r="S279" s="5">
        <f ca="1" t="shared" si="52"/>
        <v>0</v>
      </c>
      <c r="T279" s="5">
        <f ca="1" t="shared" si="53"/>
        <v>0</v>
      </c>
      <c r="U279" s="5">
        <f ca="1" t="shared" si="43"/>
        <v>0</v>
      </c>
      <c r="V279" s="5">
        <f ca="1" t="shared" si="54"/>
        <v>0</v>
      </c>
      <c r="W279" s="5">
        <f ca="1" t="shared" si="55"/>
        <v>0</v>
      </c>
    </row>
    <row r="280" spans="7:23" ht="15.75" customHeight="1">
      <c r="G280" s="5" t="str">
        <f ca="1">IF(H225&gt;52,53,"-")</f>
        <v>-</v>
      </c>
      <c r="H280" s="5">
        <f ca="1" t="shared" si="44"/>
        <v>0</v>
      </c>
      <c r="I280" s="5">
        <f ca="1" t="shared" si="45"/>
        <v>0</v>
      </c>
      <c r="J280" s="5">
        <f ca="1" t="shared" si="46"/>
        <v>0</v>
      </c>
      <c r="K280" s="5">
        <f ca="1" t="shared" si="47"/>
        <v>0</v>
      </c>
      <c r="L280" s="5">
        <f ca="1" t="shared" si="42"/>
        <v>0</v>
      </c>
      <c r="M280" s="5">
        <f ca="1" t="shared" si="48"/>
        <v>0</v>
      </c>
      <c r="N280" s="5">
        <f ca="1" t="shared" si="49"/>
        <v>0</v>
      </c>
      <c r="P280" s="5" t="str">
        <f ca="1">IF(Q225&gt;52,53,"-")</f>
        <v>-</v>
      </c>
      <c r="Q280" s="5">
        <f ca="1" t="shared" si="50"/>
        <v>0</v>
      </c>
      <c r="R280" s="5">
        <f ca="1" t="shared" si="51"/>
        <v>0</v>
      </c>
      <c r="S280" s="5">
        <f ca="1" t="shared" si="52"/>
        <v>0</v>
      </c>
      <c r="T280" s="5">
        <f ca="1" t="shared" si="53"/>
        <v>0</v>
      </c>
      <c r="U280" s="5">
        <f ca="1" t="shared" si="43"/>
        <v>0</v>
      </c>
      <c r="V280" s="5">
        <f ca="1" t="shared" si="54"/>
        <v>0</v>
      </c>
      <c r="W280" s="5">
        <f ca="1" t="shared" si="55"/>
        <v>0</v>
      </c>
    </row>
    <row r="281" spans="7:23" ht="15.75" customHeight="1">
      <c r="G281" s="5" t="str">
        <f ca="1">IF(H225&gt;53,54,"-")</f>
        <v>-</v>
      </c>
      <c r="H281" s="5">
        <f ca="1" t="shared" si="44"/>
        <v>0</v>
      </c>
      <c r="I281" s="5">
        <f ca="1" t="shared" si="45"/>
        <v>0</v>
      </c>
      <c r="J281" s="5">
        <f ca="1" t="shared" si="46"/>
        <v>0</v>
      </c>
      <c r="K281" s="5">
        <f ca="1" t="shared" si="47"/>
        <v>0</v>
      </c>
      <c r="L281" s="5">
        <f ca="1" t="shared" si="42"/>
        <v>0</v>
      </c>
      <c r="M281" s="5">
        <f ca="1" t="shared" si="48"/>
        <v>0</v>
      </c>
      <c r="N281" s="5">
        <f ca="1" t="shared" si="49"/>
        <v>0</v>
      </c>
      <c r="P281" s="5" t="str">
        <f ca="1">IF(Q225&gt;53,54,"-")</f>
        <v>-</v>
      </c>
      <c r="Q281" s="5">
        <f ca="1" t="shared" si="50"/>
        <v>0</v>
      </c>
      <c r="R281" s="5">
        <f ca="1" t="shared" si="51"/>
        <v>0</v>
      </c>
      <c r="S281" s="5">
        <f ca="1" t="shared" si="52"/>
        <v>0</v>
      </c>
      <c r="T281" s="5">
        <f ca="1" t="shared" si="53"/>
        <v>0</v>
      </c>
      <c r="U281" s="5">
        <f ca="1" t="shared" si="43"/>
        <v>0</v>
      </c>
      <c r="V281" s="5">
        <f ca="1" t="shared" si="54"/>
        <v>0</v>
      </c>
      <c r="W281" s="5">
        <f ca="1" t="shared" si="55"/>
        <v>0</v>
      </c>
    </row>
    <row r="282" spans="7:23" ht="15.75" customHeight="1">
      <c r="G282" s="5" t="str">
        <f ca="1">IF(H225&gt;54,55,"-")</f>
        <v>-</v>
      </c>
      <c r="H282" s="5">
        <f ca="1" t="shared" si="44"/>
        <v>0</v>
      </c>
      <c r="I282" s="5">
        <f ca="1" t="shared" si="45"/>
        <v>0</v>
      </c>
      <c r="J282" s="5">
        <f ca="1" t="shared" si="46"/>
        <v>0</v>
      </c>
      <c r="K282" s="5">
        <f ca="1" t="shared" si="47"/>
        <v>0</v>
      </c>
      <c r="L282" s="5">
        <f ca="1" t="shared" si="42"/>
        <v>0</v>
      </c>
      <c r="M282" s="5">
        <f ca="1" t="shared" si="48"/>
        <v>0</v>
      </c>
      <c r="N282" s="5">
        <f ca="1" t="shared" si="49"/>
        <v>0</v>
      </c>
      <c r="P282" s="5" t="str">
        <f ca="1">IF(Q225&gt;54,55,"-")</f>
        <v>-</v>
      </c>
      <c r="Q282" s="5">
        <f ca="1" t="shared" si="50"/>
        <v>0</v>
      </c>
      <c r="R282" s="5">
        <f ca="1" t="shared" si="51"/>
        <v>0</v>
      </c>
      <c r="S282" s="5">
        <f ca="1" t="shared" si="52"/>
        <v>0</v>
      </c>
      <c r="T282" s="5">
        <f ca="1" t="shared" si="53"/>
        <v>0</v>
      </c>
      <c r="U282" s="5">
        <f ca="1" t="shared" si="43"/>
        <v>0</v>
      </c>
      <c r="V282" s="5">
        <f ca="1" t="shared" si="54"/>
        <v>0</v>
      </c>
      <c r="W282" s="5">
        <f ca="1" t="shared" si="55"/>
        <v>0</v>
      </c>
    </row>
    <row r="283" spans="7:23" ht="15.75" customHeight="1">
      <c r="G283" s="5" t="str">
        <f ca="1">IF(H225&gt;55,56,"-")</f>
        <v>-</v>
      </c>
      <c r="H283" s="5">
        <f ca="1" t="shared" si="44"/>
        <v>0</v>
      </c>
      <c r="I283" s="5">
        <f ca="1" t="shared" si="45"/>
        <v>0</v>
      </c>
      <c r="J283" s="5">
        <f ca="1" t="shared" si="46"/>
        <v>0</v>
      </c>
      <c r="K283" s="5">
        <f ca="1" t="shared" si="47"/>
        <v>0</v>
      </c>
      <c r="L283" s="5">
        <f ca="1" t="shared" si="42"/>
        <v>0</v>
      </c>
      <c r="M283" s="5">
        <f ca="1" t="shared" si="48"/>
        <v>0</v>
      </c>
      <c r="N283" s="5">
        <f ca="1" t="shared" si="49"/>
        <v>0</v>
      </c>
      <c r="P283" s="5" t="str">
        <f ca="1">IF(Q225&gt;55,56,"-")</f>
        <v>-</v>
      </c>
      <c r="Q283" s="5">
        <f ca="1" t="shared" si="50"/>
        <v>0</v>
      </c>
      <c r="R283" s="5">
        <f ca="1" t="shared" si="51"/>
        <v>0</v>
      </c>
      <c r="S283" s="5">
        <f ca="1" t="shared" si="52"/>
        <v>0</v>
      </c>
      <c r="T283" s="5">
        <f ca="1" t="shared" si="53"/>
        <v>0</v>
      </c>
      <c r="U283" s="5">
        <f ca="1" t="shared" si="43"/>
        <v>0</v>
      </c>
      <c r="V283" s="5">
        <f ca="1" t="shared" si="54"/>
        <v>0</v>
      </c>
      <c r="W283" s="5">
        <f ca="1" t="shared" si="55"/>
        <v>0</v>
      </c>
    </row>
    <row r="284" spans="7:23" ht="15.75" customHeight="1">
      <c r="G284" s="5" t="str">
        <f ca="1">IF(H225&gt;56,57,"-")</f>
        <v>-</v>
      </c>
      <c r="H284" s="5">
        <f ca="1" t="shared" si="44"/>
        <v>0</v>
      </c>
      <c r="I284" s="5">
        <f ca="1" t="shared" si="45"/>
        <v>0</v>
      </c>
      <c r="J284" s="5">
        <f ca="1" t="shared" si="46"/>
        <v>0</v>
      </c>
      <c r="K284" s="5">
        <f ca="1" t="shared" si="47"/>
        <v>0</v>
      </c>
      <c r="L284" s="5">
        <f ca="1" t="shared" si="42"/>
        <v>0</v>
      </c>
      <c r="M284" s="5">
        <f ca="1" t="shared" si="48"/>
        <v>0</v>
      </c>
      <c r="N284" s="5">
        <f ca="1" t="shared" si="49"/>
        <v>0</v>
      </c>
      <c r="P284" s="5" t="str">
        <f ca="1">IF(Q225&gt;56,57,"-")</f>
        <v>-</v>
      </c>
      <c r="Q284" s="5">
        <f ca="1" t="shared" si="50"/>
        <v>0</v>
      </c>
      <c r="R284" s="5">
        <f ca="1" t="shared" si="51"/>
        <v>0</v>
      </c>
      <c r="S284" s="5">
        <f ca="1" t="shared" si="52"/>
        <v>0</v>
      </c>
      <c r="T284" s="5">
        <f ca="1" t="shared" si="53"/>
        <v>0</v>
      </c>
      <c r="U284" s="5">
        <f ca="1" t="shared" si="43"/>
        <v>0</v>
      </c>
      <c r="V284" s="5">
        <f ca="1" t="shared" si="54"/>
        <v>0</v>
      </c>
      <c r="W284" s="5">
        <f ca="1" t="shared" si="55"/>
        <v>0</v>
      </c>
    </row>
    <row r="285" spans="7:23" ht="15.75" customHeight="1">
      <c r="G285" s="5" t="str">
        <f ca="1">IF(H225&gt;57,58,"-")</f>
        <v>-</v>
      </c>
      <c r="H285" s="5">
        <f ca="1" t="shared" si="44"/>
        <v>0</v>
      </c>
      <c r="I285" s="5">
        <f ca="1" t="shared" si="45"/>
        <v>0</v>
      </c>
      <c r="J285" s="5">
        <f ca="1" t="shared" si="46"/>
        <v>0</v>
      </c>
      <c r="K285" s="5">
        <f ca="1" t="shared" si="47"/>
        <v>0</v>
      </c>
      <c r="L285" s="5">
        <f ca="1" t="shared" si="42"/>
        <v>0</v>
      </c>
      <c r="M285" s="5">
        <f ca="1" t="shared" si="48"/>
        <v>0</v>
      </c>
      <c r="N285" s="5">
        <f ca="1" t="shared" si="49"/>
        <v>0</v>
      </c>
      <c r="P285" s="5" t="str">
        <f ca="1">IF(Q225&gt;57,58,"-")</f>
        <v>-</v>
      </c>
      <c r="Q285" s="5">
        <f ca="1" t="shared" si="50"/>
        <v>0</v>
      </c>
      <c r="R285" s="5">
        <f ca="1" t="shared" si="51"/>
        <v>0</v>
      </c>
      <c r="S285" s="5">
        <f ca="1" t="shared" si="52"/>
        <v>0</v>
      </c>
      <c r="T285" s="5">
        <f ca="1" t="shared" si="53"/>
        <v>0</v>
      </c>
      <c r="U285" s="5">
        <f ca="1" t="shared" si="43"/>
        <v>0</v>
      </c>
      <c r="V285" s="5">
        <f ca="1" t="shared" si="54"/>
        <v>0</v>
      </c>
      <c r="W285" s="5">
        <f ca="1" t="shared" si="55"/>
        <v>0</v>
      </c>
    </row>
    <row r="286" spans="7:23" ht="15.75" customHeight="1">
      <c r="G286" s="5" t="str">
        <f ca="1">IF(H225&gt;58,59,"-")</f>
        <v>-</v>
      </c>
      <c r="H286" s="5">
        <f ca="1" t="shared" si="44"/>
        <v>0</v>
      </c>
      <c r="I286" s="5">
        <f ca="1" t="shared" si="45"/>
        <v>0</v>
      </c>
      <c r="J286" s="5">
        <f ca="1" t="shared" si="46"/>
        <v>0</v>
      </c>
      <c r="K286" s="5">
        <f ca="1" t="shared" si="47"/>
        <v>0</v>
      </c>
      <c r="L286" s="5">
        <f ca="1" t="shared" si="42"/>
        <v>0</v>
      </c>
      <c r="M286" s="5">
        <f ca="1" t="shared" si="48"/>
        <v>0</v>
      </c>
      <c r="N286" s="5">
        <f ca="1" t="shared" si="49"/>
        <v>0</v>
      </c>
      <c r="P286" s="5" t="str">
        <f ca="1">IF(Q225&gt;58,59,"-")</f>
        <v>-</v>
      </c>
      <c r="Q286" s="5">
        <f ca="1" t="shared" si="50"/>
        <v>0</v>
      </c>
      <c r="R286" s="5">
        <f ca="1" t="shared" si="51"/>
        <v>0</v>
      </c>
      <c r="S286" s="5">
        <f ca="1" t="shared" si="52"/>
        <v>0</v>
      </c>
      <c r="T286" s="5">
        <f ca="1" t="shared" si="53"/>
        <v>0</v>
      </c>
      <c r="U286" s="5">
        <f ca="1" t="shared" si="43"/>
        <v>0</v>
      </c>
      <c r="V286" s="5">
        <f ca="1" t="shared" si="54"/>
        <v>0</v>
      </c>
      <c r="W286" s="5">
        <f ca="1" t="shared" si="55"/>
        <v>0</v>
      </c>
    </row>
    <row r="287" spans="7:23" ht="15.75" customHeight="1">
      <c r="G287" s="5" t="str">
        <f ca="1">IF(H225&gt;59,60,"-")</f>
        <v>-</v>
      </c>
      <c r="H287" s="5">
        <f ca="1" t="shared" si="44"/>
        <v>0</v>
      </c>
      <c r="I287" s="5">
        <f ca="1" t="shared" si="45"/>
        <v>0</v>
      </c>
      <c r="J287" s="5">
        <f ca="1" t="shared" si="46"/>
        <v>0</v>
      </c>
      <c r="K287" s="5">
        <f ca="1" t="shared" si="47"/>
        <v>0</v>
      </c>
      <c r="L287" s="5">
        <f ca="1" t="shared" si="42"/>
        <v>0</v>
      </c>
      <c r="M287" s="5">
        <f ca="1" t="shared" si="48"/>
        <v>0</v>
      </c>
      <c r="N287" s="5">
        <f ca="1" t="shared" si="49"/>
        <v>0</v>
      </c>
      <c r="P287" s="5" t="str">
        <f ca="1">IF(Q225&gt;59,60,"-")</f>
        <v>-</v>
      </c>
      <c r="Q287" s="5">
        <f ca="1" t="shared" si="50"/>
        <v>0</v>
      </c>
      <c r="R287" s="5">
        <f ca="1" t="shared" si="51"/>
        <v>0</v>
      </c>
      <c r="S287" s="5">
        <f ca="1" t="shared" si="52"/>
        <v>0</v>
      </c>
      <c r="T287" s="5">
        <f ca="1" t="shared" si="53"/>
        <v>0</v>
      </c>
      <c r="U287" s="5">
        <f ca="1" t="shared" si="43"/>
        <v>0</v>
      </c>
      <c r="V287" s="5">
        <f ca="1" t="shared" si="54"/>
        <v>0</v>
      </c>
      <c r="W287" s="5">
        <f ca="1" t="shared" si="55"/>
        <v>0</v>
      </c>
    </row>
    <row r="289" ht="15.75" customHeight="1" thickBot="1"/>
    <row r="290" spans="7:17" ht="15.75" customHeight="1" thickBot="1">
      <c r="G290" s="120" t="s">
        <v>137</v>
      </c>
      <c r="H290" s="121">
        <f ca="1">C7</f>
        <v>20</v>
      </c>
      <c r="P290" s="120" t="s">
        <v>138</v>
      </c>
      <c r="Q290" s="121">
        <f ca="1">D7</f>
        <v>8</v>
      </c>
    </row>
    <row r="292" spans="7:23" ht="15.75" customHeight="1">
      <c r="G292" s="117" t="s">
        <v>44</v>
      </c>
      <c r="H292" s="117" t="s">
        <v>14</v>
      </c>
      <c r="I292" s="117" t="s">
        <v>10</v>
      </c>
      <c r="J292" s="117" t="s">
        <v>95</v>
      </c>
      <c r="K292" s="117" t="s">
        <v>96</v>
      </c>
      <c r="L292" s="117" t="s">
        <v>45</v>
      </c>
      <c r="M292" s="117" t="s">
        <v>108</v>
      </c>
      <c r="N292" s="117" t="s">
        <v>100</v>
      </c>
      <c r="P292" s="117" t="s">
        <v>44</v>
      </c>
      <c r="Q292" s="117" t="s">
        <v>14</v>
      </c>
      <c r="R292" s="117" t="s">
        <v>10</v>
      </c>
      <c r="S292" s="117" t="s">
        <v>95</v>
      </c>
      <c r="T292" s="117" t="s">
        <v>96</v>
      </c>
      <c r="U292" s="117" t="s">
        <v>45</v>
      </c>
      <c r="V292" s="117" t="s">
        <v>108</v>
      </c>
      <c r="W292" s="117" t="s">
        <v>100</v>
      </c>
    </row>
    <row r="293" spans="7:23" ht="15.75" customHeight="1">
      <c r="G293" s="5">
        <f ca="1">IF(H290&gt;0,1,"-")</f>
        <v>1</v>
      </c>
      <c r="H293" s="5">
        <f ca="1">IF(G293&lt;&gt;"-",RANDBETWEEN(1,3),0)</f>
        <v>3</v>
      </c>
      <c r="I293" s="5">
        <f ca="1">IF(H293=1,RANDBETWEEN(1,10),IF(H293=2,RANDBETWEEN(11,50),IF(H293=3,RANDBETWEEN(51,200),0)))</f>
        <v>117</v>
      </c>
      <c r="J293" s="5">
        <f ca="1">I293*RANDBETWEEN($I$24,$J$24)</f>
        <v>351</v>
      </c>
      <c r="K293" s="5">
        <f ca="1">IF(G293&lt;&gt;"-",RANDBETWEEN($I$25,$J$25),0)</f>
        <v>32</v>
      </c>
      <c r="L293" s="5">
        <f aca="true" t="shared" si="56" ref="L293:L352">IF(I293&lt;1,0,IF(I293&lt;2,1,IF(I293&lt;3,2,RANDBETWEEN(1,3))))</f>
        <v>2</v>
      </c>
      <c r="M293" s="5">
        <f ca="1">IF(G293&lt;&gt;"-",IF(I293&gt;10,RANDBETWEEN(0,10),RANDBETWEEN(0,I293)),0)</f>
        <v>0</v>
      </c>
      <c r="N293" s="5">
        <f ca="1">IF(G293&lt;&gt;"-",IF(I293&gt;199,1,IF(I293&gt;99,IF(M293&gt;3,1,0),0)),0)</f>
        <v>0</v>
      </c>
      <c r="P293" s="5">
        <f ca="1">IF(Q290&gt;0,1,"-")</f>
        <v>1</v>
      </c>
      <c r="Q293" s="5">
        <f ca="1">IF(P293&lt;&gt;"-",RANDBETWEEN(1,3),0)</f>
        <v>3</v>
      </c>
      <c r="R293" s="5">
        <f ca="1">IF(Q293=1,RANDBETWEEN(1,10),IF(Q293=2,RANDBETWEEN(11,50),IF(Q293=3,RANDBETWEEN(51,200),0)))</f>
        <v>197</v>
      </c>
      <c r="S293" s="5">
        <f ca="1">R293*RANDBETWEEN($I$24,$J$24)</f>
        <v>394</v>
      </c>
      <c r="T293" s="5">
        <f ca="1">IF(P293&lt;&gt;"-",RANDBETWEEN($I$25,$J$25),0)</f>
        <v>35</v>
      </c>
      <c r="U293" s="5">
        <f aca="true" t="shared" si="57" ref="U293:U352">IF(R293&lt;1,0,IF(R293&lt;2,1,IF(R293&lt;3,2,RANDBETWEEN(1,3))))</f>
        <v>1</v>
      </c>
      <c r="V293" s="5">
        <f ca="1">IF(P293&lt;&gt;"-",IF(R293&gt;10,RANDBETWEEN(0,10),RANDBETWEEN(0,R293)),0)</f>
        <v>7</v>
      </c>
      <c r="W293" s="5">
        <f ca="1">IF(P293&lt;&gt;"-",IF(R293&gt;199,1,IF(R293&gt;99,IF(V293&gt;3,1,0),0)),0)</f>
        <v>1</v>
      </c>
    </row>
    <row r="294" spans="7:23" ht="15.75" customHeight="1">
      <c r="G294" s="5">
        <f ca="1">IF(H290&gt;1,2,"-")</f>
        <v>2</v>
      </c>
      <c r="H294" s="5">
        <f aca="true" t="shared" si="58" ref="H294:H352">IF(G294&lt;&gt;"-",RANDBETWEEN(1,3),0)</f>
        <v>2</v>
      </c>
      <c r="I294" s="5">
        <f aca="true" t="shared" si="59" ref="I294:I352">IF(H294=1,RANDBETWEEN(1,10),IF(H294=2,RANDBETWEEN(11,50),IF(H294=3,RANDBETWEEN(51,200),0)))</f>
        <v>44</v>
      </c>
      <c r="J294" s="5">
        <f aca="true" t="shared" si="60" ref="J294:J352">I294*RANDBETWEEN($I$24,$J$24)</f>
        <v>88</v>
      </c>
      <c r="K294" s="5">
        <f aca="true" t="shared" si="61" ref="K294:K352">IF(G294&lt;&gt;"-",RANDBETWEEN($I$25,$J$25),0)</f>
        <v>29</v>
      </c>
      <c r="L294" s="5">
        <f ca="1" t="shared" si="56"/>
        <v>2</v>
      </c>
      <c r="M294" s="5">
        <f aca="true" t="shared" si="62" ref="M294:M352">IF(G294&lt;&gt;"-",IF(I294&gt;10,RANDBETWEEN(0,10),RANDBETWEEN(0,I294)),0)</f>
        <v>5</v>
      </c>
      <c r="N294" s="5">
        <f aca="true" t="shared" si="63" ref="N294:N352">IF(G294&lt;&gt;"-",IF(I294&gt;199,1,IF(I294&gt;99,IF(M294&gt;3,1,0),0)),0)</f>
        <v>0</v>
      </c>
      <c r="P294" s="5">
        <f ca="1">IF(Q290&gt;1,2,"-")</f>
        <v>2</v>
      </c>
      <c r="Q294" s="5">
        <f aca="true" t="shared" si="64" ref="Q294:Q352">IF(P294&lt;&gt;"-",RANDBETWEEN(1,3),0)</f>
        <v>3</v>
      </c>
      <c r="R294" s="5">
        <f aca="true" t="shared" si="65" ref="R294:R352">IF(Q294=1,RANDBETWEEN(1,10),IF(Q294=2,RANDBETWEEN(11,50),IF(Q294=3,RANDBETWEEN(51,200),0)))</f>
        <v>161</v>
      </c>
      <c r="S294" s="5">
        <f aca="true" t="shared" si="66" ref="S294:S352">R294*RANDBETWEEN($I$24,$J$24)</f>
        <v>483</v>
      </c>
      <c r="T294" s="5">
        <f aca="true" t="shared" si="67" ref="T294:T352">IF(P294&lt;&gt;"-",RANDBETWEEN($I$25,$J$25),0)</f>
        <v>22</v>
      </c>
      <c r="U294" s="5">
        <f ca="1" t="shared" si="57"/>
        <v>1</v>
      </c>
      <c r="V294" s="5">
        <f aca="true" t="shared" si="68" ref="V294:V352">IF(P294&lt;&gt;"-",IF(R294&gt;10,RANDBETWEEN(0,10),RANDBETWEEN(0,R294)),0)</f>
        <v>1</v>
      </c>
      <c r="W294" s="5">
        <f aca="true" t="shared" si="69" ref="W294:W352">IF(P294&lt;&gt;"-",IF(R294&gt;199,1,IF(R294&gt;99,IF(V294&gt;3,1,0),0)),0)</f>
        <v>0</v>
      </c>
    </row>
    <row r="295" spans="7:23" ht="15.75" customHeight="1">
      <c r="G295" s="5">
        <f ca="1">IF(H290&gt;2,3,"-")</f>
        <v>3</v>
      </c>
      <c r="H295" s="5">
        <f ca="1" t="shared" si="58"/>
        <v>3</v>
      </c>
      <c r="I295" s="5">
        <f ca="1" t="shared" si="59"/>
        <v>62</v>
      </c>
      <c r="J295" s="5">
        <f ca="1" t="shared" si="60"/>
        <v>186</v>
      </c>
      <c r="K295" s="5">
        <f ca="1" t="shared" si="61"/>
        <v>29</v>
      </c>
      <c r="L295" s="5">
        <f ca="1" t="shared" si="56"/>
        <v>2</v>
      </c>
      <c r="M295" s="5">
        <f ca="1" t="shared" si="62"/>
        <v>9</v>
      </c>
      <c r="N295" s="5">
        <f ca="1" t="shared" si="63"/>
        <v>0</v>
      </c>
      <c r="P295" s="5">
        <f ca="1">IF(Q290&gt;2,3,"-")</f>
        <v>3</v>
      </c>
      <c r="Q295" s="5">
        <f ca="1" t="shared" si="64"/>
        <v>1</v>
      </c>
      <c r="R295" s="5">
        <f ca="1" t="shared" si="65"/>
        <v>1</v>
      </c>
      <c r="S295" s="5">
        <f ca="1" t="shared" si="66"/>
        <v>2</v>
      </c>
      <c r="T295" s="5">
        <f ca="1" t="shared" si="67"/>
        <v>34</v>
      </c>
      <c r="U295" s="5">
        <f ca="1" t="shared" si="57"/>
        <v>1</v>
      </c>
      <c r="V295" s="5">
        <f ca="1" t="shared" si="68"/>
        <v>0</v>
      </c>
      <c r="W295" s="5">
        <f ca="1" t="shared" si="69"/>
        <v>0</v>
      </c>
    </row>
    <row r="296" spans="7:23" ht="15.75" customHeight="1">
      <c r="G296" s="5">
        <f ca="1">IF(H290&gt;3,4,"-")</f>
        <v>4</v>
      </c>
      <c r="H296" s="5">
        <f ca="1" t="shared" si="58"/>
        <v>1</v>
      </c>
      <c r="I296" s="5">
        <f ca="1" t="shared" si="59"/>
        <v>6</v>
      </c>
      <c r="J296" s="5">
        <f ca="1" t="shared" si="60"/>
        <v>12</v>
      </c>
      <c r="K296" s="5">
        <f ca="1" t="shared" si="61"/>
        <v>31</v>
      </c>
      <c r="L296" s="5">
        <f ca="1" t="shared" si="56"/>
        <v>2</v>
      </c>
      <c r="M296" s="5">
        <f ca="1" t="shared" si="62"/>
        <v>6</v>
      </c>
      <c r="N296" s="5">
        <f ca="1" t="shared" si="63"/>
        <v>0</v>
      </c>
      <c r="P296" s="5">
        <f ca="1">IF(Q290&gt;3,4,"-")</f>
        <v>4</v>
      </c>
      <c r="Q296" s="5">
        <f ca="1" t="shared" si="64"/>
        <v>1</v>
      </c>
      <c r="R296" s="5">
        <f ca="1" t="shared" si="65"/>
        <v>8</v>
      </c>
      <c r="S296" s="5">
        <f ca="1" t="shared" si="66"/>
        <v>16</v>
      </c>
      <c r="T296" s="5">
        <f ca="1" t="shared" si="67"/>
        <v>39</v>
      </c>
      <c r="U296" s="5">
        <f ca="1" t="shared" si="57"/>
        <v>2</v>
      </c>
      <c r="V296" s="5">
        <f ca="1" t="shared" si="68"/>
        <v>1</v>
      </c>
      <c r="W296" s="5">
        <f ca="1" t="shared" si="69"/>
        <v>0</v>
      </c>
    </row>
    <row r="297" spans="7:23" ht="15.75" customHeight="1">
      <c r="G297" s="5">
        <f ca="1">IF(H290&gt;4,5,"-")</f>
        <v>5</v>
      </c>
      <c r="H297" s="5">
        <f ca="1" t="shared" si="58"/>
        <v>3</v>
      </c>
      <c r="I297" s="5">
        <f ca="1" t="shared" si="59"/>
        <v>109</v>
      </c>
      <c r="J297" s="5">
        <f ca="1" t="shared" si="60"/>
        <v>218</v>
      </c>
      <c r="K297" s="5">
        <f ca="1" t="shared" si="61"/>
        <v>39</v>
      </c>
      <c r="L297" s="5">
        <f ca="1" t="shared" si="56"/>
        <v>3</v>
      </c>
      <c r="M297" s="5">
        <f ca="1" t="shared" si="62"/>
        <v>0</v>
      </c>
      <c r="N297" s="5">
        <f ca="1" t="shared" si="63"/>
        <v>0</v>
      </c>
      <c r="P297" s="5">
        <f ca="1">IF(Q290&gt;4,5,"-")</f>
        <v>5</v>
      </c>
      <c r="Q297" s="5">
        <f ca="1" t="shared" si="64"/>
        <v>3</v>
      </c>
      <c r="R297" s="5">
        <f ca="1" t="shared" si="65"/>
        <v>196</v>
      </c>
      <c r="S297" s="5">
        <f ca="1" t="shared" si="66"/>
        <v>588</v>
      </c>
      <c r="T297" s="5">
        <f ca="1" t="shared" si="67"/>
        <v>38</v>
      </c>
      <c r="U297" s="5">
        <f ca="1" t="shared" si="57"/>
        <v>3</v>
      </c>
      <c r="V297" s="5">
        <f ca="1" t="shared" si="68"/>
        <v>7</v>
      </c>
      <c r="W297" s="5">
        <f ca="1" t="shared" si="69"/>
        <v>1</v>
      </c>
    </row>
    <row r="298" spans="7:23" ht="15.75" customHeight="1">
      <c r="G298" s="5">
        <f ca="1">IF(H290&gt;5,6,"-")</f>
        <v>6</v>
      </c>
      <c r="H298" s="5">
        <f ca="1" t="shared" si="58"/>
        <v>3</v>
      </c>
      <c r="I298" s="5">
        <f ca="1" t="shared" si="59"/>
        <v>57</v>
      </c>
      <c r="J298" s="5">
        <f ca="1" t="shared" si="60"/>
        <v>171</v>
      </c>
      <c r="K298" s="5">
        <f ca="1" t="shared" si="61"/>
        <v>34</v>
      </c>
      <c r="L298" s="5">
        <f ca="1" t="shared" si="56"/>
        <v>2</v>
      </c>
      <c r="M298" s="5">
        <f ca="1" t="shared" si="62"/>
        <v>1</v>
      </c>
      <c r="N298" s="5">
        <f ca="1" t="shared" si="63"/>
        <v>0</v>
      </c>
      <c r="P298" s="5">
        <f ca="1">IF(Q290&gt;5,6,"-")</f>
        <v>6</v>
      </c>
      <c r="Q298" s="5">
        <f ca="1" t="shared" si="64"/>
        <v>1</v>
      </c>
      <c r="R298" s="5">
        <f ca="1" t="shared" si="65"/>
        <v>8</v>
      </c>
      <c r="S298" s="5">
        <f ca="1" t="shared" si="66"/>
        <v>24</v>
      </c>
      <c r="T298" s="5">
        <f ca="1" t="shared" si="67"/>
        <v>38</v>
      </c>
      <c r="U298" s="5">
        <f ca="1" t="shared" si="57"/>
        <v>2</v>
      </c>
      <c r="V298" s="5">
        <f ca="1" t="shared" si="68"/>
        <v>6</v>
      </c>
      <c r="W298" s="5">
        <f ca="1" t="shared" si="69"/>
        <v>0</v>
      </c>
    </row>
    <row r="299" spans="7:23" ht="15.75" customHeight="1">
      <c r="G299" s="5">
        <f ca="1">IF(H290&gt;6,7,"-")</f>
        <v>7</v>
      </c>
      <c r="H299" s="5">
        <f ca="1" t="shared" si="58"/>
        <v>2</v>
      </c>
      <c r="I299" s="5">
        <f ca="1" t="shared" si="59"/>
        <v>46</v>
      </c>
      <c r="J299" s="5">
        <f ca="1" t="shared" si="60"/>
        <v>138</v>
      </c>
      <c r="K299" s="5">
        <f ca="1" t="shared" si="61"/>
        <v>33</v>
      </c>
      <c r="L299" s="5">
        <f ca="1" t="shared" si="56"/>
        <v>3</v>
      </c>
      <c r="M299" s="5">
        <f ca="1" t="shared" si="62"/>
        <v>8</v>
      </c>
      <c r="N299" s="5">
        <f ca="1" t="shared" si="63"/>
        <v>0</v>
      </c>
      <c r="P299" s="5">
        <f ca="1">IF(Q290&gt;6,7,"-")</f>
        <v>7</v>
      </c>
      <c r="Q299" s="5">
        <f ca="1" t="shared" si="64"/>
        <v>1</v>
      </c>
      <c r="R299" s="5">
        <f ca="1" t="shared" si="65"/>
        <v>5</v>
      </c>
      <c r="S299" s="5">
        <f ca="1" t="shared" si="66"/>
        <v>15</v>
      </c>
      <c r="T299" s="5">
        <f ca="1" t="shared" si="67"/>
        <v>37</v>
      </c>
      <c r="U299" s="5">
        <f ca="1" t="shared" si="57"/>
        <v>1</v>
      </c>
      <c r="V299" s="5">
        <f ca="1" t="shared" si="68"/>
        <v>5</v>
      </c>
      <c r="W299" s="5">
        <f ca="1" t="shared" si="69"/>
        <v>0</v>
      </c>
    </row>
    <row r="300" spans="7:23" ht="15.75" customHeight="1">
      <c r="G300" s="5">
        <f ca="1">IF(H290&gt;7,8,"-")</f>
        <v>8</v>
      </c>
      <c r="H300" s="5">
        <f ca="1" t="shared" si="58"/>
        <v>2</v>
      </c>
      <c r="I300" s="5">
        <f ca="1" t="shared" si="59"/>
        <v>28</v>
      </c>
      <c r="J300" s="5">
        <f ca="1" t="shared" si="60"/>
        <v>84</v>
      </c>
      <c r="K300" s="5">
        <f ca="1" t="shared" si="61"/>
        <v>20</v>
      </c>
      <c r="L300" s="5">
        <f ca="1" t="shared" si="56"/>
        <v>1</v>
      </c>
      <c r="M300" s="5">
        <f ca="1" t="shared" si="62"/>
        <v>3</v>
      </c>
      <c r="N300" s="5">
        <f ca="1" t="shared" si="63"/>
        <v>0</v>
      </c>
      <c r="P300" s="5">
        <f ca="1">IF(Q290&gt;7,8,"-")</f>
        <v>8</v>
      </c>
      <c r="Q300" s="5">
        <f ca="1" t="shared" si="64"/>
        <v>2</v>
      </c>
      <c r="R300" s="5">
        <f ca="1" t="shared" si="65"/>
        <v>44</v>
      </c>
      <c r="S300" s="5">
        <f ca="1" t="shared" si="66"/>
        <v>88</v>
      </c>
      <c r="T300" s="5">
        <f ca="1" t="shared" si="67"/>
        <v>36</v>
      </c>
      <c r="U300" s="5">
        <f ca="1" t="shared" si="57"/>
        <v>2</v>
      </c>
      <c r="V300" s="5">
        <f ca="1" t="shared" si="68"/>
        <v>10</v>
      </c>
      <c r="W300" s="5">
        <f ca="1" t="shared" si="69"/>
        <v>0</v>
      </c>
    </row>
    <row r="301" spans="7:23" ht="15.75" customHeight="1">
      <c r="G301" s="5">
        <f ca="1">IF(H290&gt;8,9,"-")</f>
        <v>9</v>
      </c>
      <c r="H301" s="5">
        <f ca="1" t="shared" si="58"/>
        <v>1</v>
      </c>
      <c r="I301" s="5">
        <f ca="1" t="shared" si="59"/>
        <v>4</v>
      </c>
      <c r="J301" s="5">
        <f ca="1" t="shared" si="60"/>
        <v>8</v>
      </c>
      <c r="K301" s="5">
        <f ca="1" t="shared" si="61"/>
        <v>29</v>
      </c>
      <c r="L301" s="5">
        <f ca="1" t="shared" si="56"/>
        <v>3</v>
      </c>
      <c r="M301" s="5">
        <f ca="1" t="shared" si="62"/>
        <v>2</v>
      </c>
      <c r="N301" s="5">
        <f ca="1" t="shared" si="63"/>
        <v>0</v>
      </c>
      <c r="P301" s="5" t="str">
        <f ca="1">IF(Q290&gt;8,9,"-")</f>
        <v>-</v>
      </c>
      <c r="Q301" s="5">
        <f ca="1" t="shared" si="64"/>
        <v>0</v>
      </c>
      <c r="R301" s="5">
        <f ca="1" t="shared" si="65"/>
        <v>0</v>
      </c>
      <c r="S301" s="5">
        <f ca="1" t="shared" si="66"/>
        <v>0</v>
      </c>
      <c r="T301" s="5">
        <f ca="1" t="shared" si="67"/>
        <v>0</v>
      </c>
      <c r="U301" s="5">
        <f ca="1" t="shared" si="57"/>
        <v>0</v>
      </c>
      <c r="V301" s="5">
        <f ca="1" t="shared" si="68"/>
        <v>0</v>
      </c>
      <c r="W301" s="5">
        <f ca="1" t="shared" si="69"/>
        <v>0</v>
      </c>
    </row>
    <row r="302" spans="7:23" ht="15.75" customHeight="1">
      <c r="G302" s="5">
        <f ca="1">IF(H290&gt;9,10,"-")</f>
        <v>10</v>
      </c>
      <c r="H302" s="5">
        <f ca="1" t="shared" si="58"/>
        <v>2</v>
      </c>
      <c r="I302" s="5">
        <f ca="1" t="shared" si="59"/>
        <v>46</v>
      </c>
      <c r="J302" s="5">
        <f ca="1" t="shared" si="60"/>
        <v>138</v>
      </c>
      <c r="K302" s="5">
        <f ca="1" t="shared" si="61"/>
        <v>29</v>
      </c>
      <c r="L302" s="5">
        <f ca="1" t="shared" si="56"/>
        <v>1</v>
      </c>
      <c r="M302" s="5">
        <f ca="1" t="shared" si="62"/>
        <v>9</v>
      </c>
      <c r="N302" s="5">
        <f ca="1" t="shared" si="63"/>
        <v>0</v>
      </c>
      <c r="P302" s="5" t="str">
        <f ca="1">IF(Q290&gt;9,10,"-")</f>
        <v>-</v>
      </c>
      <c r="Q302" s="5">
        <f ca="1" t="shared" si="64"/>
        <v>0</v>
      </c>
      <c r="R302" s="5">
        <f ca="1" t="shared" si="65"/>
        <v>0</v>
      </c>
      <c r="S302" s="5">
        <f ca="1" t="shared" si="66"/>
        <v>0</v>
      </c>
      <c r="T302" s="5">
        <f ca="1" t="shared" si="67"/>
        <v>0</v>
      </c>
      <c r="U302" s="5">
        <f ca="1" t="shared" si="57"/>
        <v>0</v>
      </c>
      <c r="V302" s="5">
        <f ca="1" t="shared" si="68"/>
        <v>0</v>
      </c>
      <c r="W302" s="5">
        <f ca="1" t="shared" si="69"/>
        <v>0</v>
      </c>
    </row>
    <row r="303" spans="7:23" ht="15.75" customHeight="1">
      <c r="G303" s="5">
        <f ca="1">IF(H290&gt;10,11,"-")</f>
        <v>11</v>
      </c>
      <c r="H303" s="5">
        <f ca="1" t="shared" si="58"/>
        <v>3</v>
      </c>
      <c r="I303" s="5">
        <f ca="1" t="shared" si="59"/>
        <v>134</v>
      </c>
      <c r="J303" s="5">
        <f ca="1" t="shared" si="60"/>
        <v>268</v>
      </c>
      <c r="K303" s="5">
        <f ca="1" t="shared" si="61"/>
        <v>36</v>
      </c>
      <c r="L303" s="5">
        <f ca="1" t="shared" si="56"/>
        <v>2</v>
      </c>
      <c r="M303" s="5">
        <f ca="1" t="shared" si="62"/>
        <v>7</v>
      </c>
      <c r="N303" s="5">
        <f ca="1" t="shared" si="63"/>
        <v>1</v>
      </c>
      <c r="P303" s="5" t="str">
        <f ca="1">IF(Q290&gt;10,11,"-")</f>
        <v>-</v>
      </c>
      <c r="Q303" s="5">
        <f ca="1" t="shared" si="64"/>
        <v>0</v>
      </c>
      <c r="R303" s="5">
        <f ca="1" t="shared" si="65"/>
        <v>0</v>
      </c>
      <c r="S303" s="5">
        <f ca="1" t="shared" si="66"/>
        <v>0</v>
      </c>
      <c r="T303" s="5">
        <f ca="1" t="shared" si="67"/>
        <v>0</v>
      </c>
      <c r="U303" s="5">
        <f ca="1" t="shared" si="57"/>
        <v>0</v>
      </c>
      <c r="V303" s="5">
        <f ca="1" t="shared" si="68"/>
        <v>0</v>
      </c>
      <c r="W303" s="5">
        <f ca="1" t="shared" si="69"/>
        <v>0</v>
      </c>
    </row>
    <row r="304" spans="7:23" ht="15.75" customHeight="1">
      <c r="G304" s="5">
        <f ca="1">IF(H290&gt;11,12,"-")</f>
        <v>12</v>
      </c>
      <c r="H304" s="5">
        <f ca="1" t="shared" si="58"/>
        <v>2</v>
      </c>
      <c r="I304" s="5">
        <f ca="1" t="shared" si="59"/>
        <v>32</v>
      </c>
      <c r="J304" s="5">
        <f ca="1" t="shared" si="60"/>
        <v>64</v>
      </c>
      <c r="K304" s="5">
        <f ca="1" t="shared" si="61"/>
        <v>38</v>
      </c>
      <c r="L304" s="5">
        <f ca="1" t="shared" si="56"/>
        <v>1</v>
      </c>
      <c r="M304" s="5">
        <f ca="1" t="shared" si="62"/>
        <v>3</v>
      </c>
      <c r="N304" s="5">
        <f ca="1" t="shared" si="63"/>
        <v>0</v>
      </c>
      <c r="P304" s="5" t="str">
        <f ca="1">IF(Q290&gt;11,12,"-")</f>
        <v>-</v>
      </c>
      <c r="Q304" s="5">
        <f ca="1" t="shared" si="64"/>
        <v>0</v>
      </c>
      <c r="R304" s="5">
        <f ca="1" t="shared" si="65"/>
        <v>0</v>
      </c>
      <c r="S304" s="5">
        <f ca="1" t="shared" si="66"/>
        <v>0</v>
      </c>
      <c r="T304" s="5">
        <f ca="1" t="shared" si="67"/>
        <v>0</v>
      </c>
      <c r="U304" s="5">
        <f ca="1" t="shared" si="57"/>
        <v>0</v>
      </c>
      <c r="V304" s="5">
        <f ca="1" t="shared" si="68"/>
        <v>0</v>
      </c>
      <c r="W304" s="5">
        <f ca="1" t="shared" si="69"/>
        <v>0</v>
      </c>
    </row>
    <row r="305" spans="7:23" ht="15.75" customHeight="1">
      <c r="G305" s="5">
        <f ca="1">IF(H290&gt;12,13,"-")</f>
        <v>13</v>
      </c>
      <c r="H305" s="5">
        <f ca="1" t="shared" si="58"/>
        <v>2</v>
      </c>
      <c r="I305" s="5">
        <f ca="1" t="shared" si="59"/>
        <v>28</v>
      </c>
      <c r="J305" s="5">
        <f ca="1" t="shared" si="60"/>
        <v>84</v>
      </c>
      <c r="K305" s="5">
        <f ca="1" t="shared" si="61"/>
        <v>26</v>
      </c>
      <c r="L305" s="5">
        <f ca="1" t="shared" si="56"/>
        <v>2</v>
      </c>
      <c r="M305" s="5">
        <f ca="1" t="shared" si="62"/>
        <v>7</v>
      </c>
      <c r="N305" s="5">
        <f ca="1" t="shared" si="63"/>
        <v>0</v>
      </c>
      <c r="P305" s="5" t="str">
        <f ca="1">IF(Q290&gt;12,13,"-")</f>
        <v>-</v>
      </c>
      <c r="Q305" s="5">
        <f ca="1" t="shared" si="64"/>
        <v>0</v>
      </c>
      <c r="R305" s="5">
        <f ca="1" t="shared" si="65"/>
        <v>0</v>
      </c>
      <c r="S305" s="5">
        <f ca="1" t="shared" si="66"/>
        <v>0</v>
      </c>
      <c r="T305" s="5">
        <f ca="1" t="shared" si="67"/>
        <v>0</v>
      </c>
      <c r="U305" s="5">
        <f ca="1" t="shared" si="57"/>
        <v>0</v>
      </c>
      <c r="V305" s="5">
        <f ca="1" t="shared" si="68"/>
        <v>0</v>
      </c>
      <c r="W305" s="5">
        <f ca="1" t="shared" si="69"/>
        <v>0</v>
      </c>
    </row>
    <row r="306" spans="7:23" ht="15.75" customHeight="1">
      <c r="G306" s="5">
        <f ca="1">IF(H290&gt;13,14,"-")</f>
        <v>14</v>
      </c>
      <c r="H306" s="5">
        <f ca="1" t="shared" si="58"/>
        <v>2</v>
      </c>
      <c r="I306" s="5">
        <f ca="1" t="shared" si="59"/>
        <v>11</v>
      </c>
      <c r="J306" s="5">
        <f ca="1" t="shared" si="60"/>
        <v>22</v>
      </c>
      <c r="K306" s="5">
        <f ca="1" t="shared" si="61"/>
        <v>38</v>
      </c>
      <c r="L306" s="5">
        <f ca="1" t="shared" si="56"/>
        <v>3</v>
      </c>
      <c r="M306" s="5">
        <f ca="1" t="shared" si="62"/>
        <v>7</v>
      </c>
      <c r="N306" s="5">
        <f ca="1" t="shared" si="63"/>
        <v>0</v>
      </c>
      <c r="P306" s="5" t="str">
        <f ca="1">IF(Q290&gt;13,14,"-")</f>
        <v>-</v>
      </c>
      <c r="Q306" s="5">
        <f ca="1" t="shared" si="64"/>
        <v>0</v>
      </c>
      <c r="R306" s="5">
        <f ca="1" t="shared" si="65"/>
        <v>0</v>
      </c>
      <c r="S306" s="5">
        <f ca="1" t="shared" si="66"/>
        <v>0</v>
      </c>
      <c r="T306" s="5">
        <f ca="1" t="shared" si="67"/>
        <v>0</v>
      </c>
      <c r="U306" s="5">
        <f ca="1" t="shared" si="57"/>
        <v>0</v>
      </c>
      <c r="V306" s="5">
        <f ca="1" t="shared" si="68"/>
        <v>0</v>
      </c>
      <c r="W306" s="5">
        <f ca="1" t="shared" si="69"/>
        <v>0</v>
      </c>
    </row>
    <row r="307" spans="7:23" ht="15.75" customHeight="1">
      <c r="G307" s="5">
        <f ca="1">IF(H290&gt;14,15,"-")</f>
        <v>15</v>
      </c>
      <c r="H307" s="5">
        <f ca="1" t="shared" si="58"/>
        <v>2</v>
      </c>
      <c r="I307" s="5">
        <f ca="1" t="shared" si="59"/>
        <v>41</v>
      </c>
      <c r="J307" s="5">
        <f ca="1" t="shared" si="60"/>
        <v>82</v>
      </c>
      <c r="K307" s="5">
        <f ca="1" t="shared" si="61"/>
        <v>28</v>
      </c>
      <c r="L307" s="5">
        <f ca="1" t="shared" si="56"/>
        <v>3</v>
      </c>
      <c r="M307" s="5">
        <f ca="1" t="shared" si="62"/>
        <v>2</v>
      </c>
      <c r="N307" s="5">
        <f ca="1" t="shared" si="63"/>
        <v>0</v>
      </c>
      <c r="P307" s="5" t="str">
        <f ca="1">IF(Q290&gt;14,15,"-")</f>
        <v>-</v>
      </c>
      <c r="Q307" s="5">
        <f ca="1" t="shared" si="64"/>
        <v>0</v>
      </c>
      <c r="R307" s="5">
        <f ca="1" t="shared" si="65"/>
        <v>0</v>
      </c>
      <c r="S307" s="5">
        <f ca="1" t="shared" si="66"/>
        <v>0</v>
      </c>
      <c r="T307" s="5">
        <f ca="1" t="shared" si="67"/>
        <v>0</v>
      </c>
      <c r="U307" s="5">
        <f ca="1" t="shared" si="57"/>
        <v>0</v>
      </c>
      <c r="V307" s="5">
        <f ca="1" t="shared" si="68"/>
        <v>0</v>
      </c>
      <c r="W307" s="5">
        <f ca="1" t="shared" si="69"/>
        <v>0</v>
      </c>
    </row>
    <row r="308" spans="7:23" ht="15.75" customHeight="1">
      <c r="G308" s="5">
        <f ca="1">IF(H290&gt;15,16,"-")</f>
        <v>16</v>
      </c>
      <c r="H308" s="5">
        <f ca="1" t="shared" si="58"/>
        <v>1</v>
      </c>
      <c r="I308" s="5">
        <f ca="1" t="shared" si="59"/>
        <v>6</v>
      </c>
      <c r="J308" s="5">
        <f ca="1" t="shared" si="60"/>
        <v>18</v>
      </c>
      <c r="K308" s="5">
        <f ca="1" t="shared" si="61"/>
        <v>21</v>
      </c>
      <c r="L308" s="5">
        <f ca="1" t="shared" si="56"/>
        <v>2</v>
      </c>
      <c r="M308" s="5">
        <f ca="1" t="shared" si="62"/>
        <v>3</v>
      </c>
      <c r="N308" s="5">
        <f ca="1" t="shared" si="63"/>
        <v>0</v>
      </c>
      <c r="P308" s="5" t="str">
        <f ca="1">IF(Q290&gt;15,16,"-")</f>
        <v>-</v>
      </c>
      <c r="Q308" s="5">
        <f ca="1" t="shared" si="64"/>
        <v>0</v>
      </c>
      <c r="R308" s="5">
        <f ca="1" t="shared" si="65"/>
        <v>0</v>
      </c>
      <c r="S308" s="5">
        <f ca="1" t="shared" si="66"/>
        <v>0</v>
      </c>
      <c r="T308" s="5">
        <f ca="1" t="shared" si="67"/>
        <v>0</v>
      </c>
      <c r="U308" s="5">
        <f ca="1" t="shared" si="57"/>
        <v>0</v>
      </c>
      <c r="V308" s="5">
        <f ca="1" t="shared" si="68"/>
        <v>0</v>
      </c>
      <c r="W308" s="5">
        <f ca="1" t="shared" si="69"/>
        <v>0</v>
      </c>
    </row>
    <row r="309" spans="7:23" ht="15.75" customHeight="1">
      <c r="G309" s="5">
        <f ca="1">IF(H290&gt;16,17,"-")</f>
        <v>17</v>
      </c>
      <c r="H309" s="5">
        <f ca="1" t="shared" si="58"/>
        <v>3</v>
      </c>
      <c r="I309" s="5">
        <f ca="1" t="shared" si="59"/>
        <v>128</v>
      </c>
      <c r="J309" s="5">
        <f ca="1" t="shared" si="60"/>
        <v>256</v>
      </c>
      <c r="K309" s="5">
        <f ca="1" t="shared" si="61"/>
        <v>27</v>
      </c>
      <c r="L309" s="5">
        <f ca="1" t="shared" si="56"/>
        <v>1</v>
      </c>
      <c r="M309" s="5">
        <f ca="1" t="shared" si="62"/>
        <v>8</v>
      </c>
      <c r="N309" s="5">
        <f ca="1" t="shared" si="63"/>
        <v>1</v>
      </c>
      <c r="P309" s="5" t="str">
        <f ca="1">IF(Q290&gt;16,17,"-")</f>
        <v>-</v>
      </c>
      <c r="Q309" s="5">
        <f ca="1" t="shared" si="64"/>
        <v>0</v>
      </c>
      <c r="R309" s="5">
        <f ca="1" t="shared" si="65"/>
        <v>0</v>
      </c>
      <c r="S309" s="5">
        <f ca="1" t="shared" si="66"/>
        <v>0</v>
      </c>
      <c r="T309" s="5">
        <f ca="1" t="shared" si="67"/>
        <v>0</v>
      </c>
      <c r="U309" s="5">
        <f ca="1" t="shared" si="57"/>
        <v>0</v>
      </c>
      <c r="V309" s="5">
        <f ca="1" t="shared" si="68"/>
        <v>0</v>
      </c>
      <c r="W309" s="5">
        <f ca="1" t="shared" si="69"/>
        <v>0</v>
      </c>
    </row>
    <row r="310" spans="7:23" ht="15.75" customHeight="1">
      <c r="G310" s="5">
        <f ca="1">IF(H290&gt;17,18,"-")</f>
        <v>18</v>
      </c>
      <c r="H310" s="5">
        <f ca="1" t="shared" si="58"/>
        <v>3</v>
      </c>
      <c r="I310" s="5">
        <f ca="1" t="shared" si="59"/>
        <v>124</v>
      </c>
      <c r="J310" s="5">
        <f ca="1" t="shared" si="60"/>
        <v>372</v>
      </c>
      <c r="K310" s="5">
        <f ca="1" t="shared" si="61"/>
        <v>24</v>
      </c>
      <c r="L310" s="5">
        <f ca="1" t="shared" si="56"/>
        <v>1</v>
      </c>
      <c r="M310" s="5">
        <f ca="1" t="shared" si="62"/>
        <v>2</v>
      </c>
      <c r="N310" s="5">
        <f ca="1" t="shared" si="63"/>
        <v>0</v>
      </c>
      <c r="P310" s="5" t="str">
        <f ca="1">IF(Q290&gt;17,18,"-")</f>
        <v>-</v>
      </c>
      <c r="Q310" s="5">
        <f ca="1" t="shared" si="64"/>
        <v>0</v>
      </c>
      <c r="R310" s="5">
        <f ca="1" t="shared" si="65"/>
        <v>0</v>
      </c>
      <c r="S310" s="5">
        <f ca="1" t="shared" si="66"/>
        <v>0</v>
      </c>
      <c r="T310" s="5">
        <f ca="1" t="shared" si="67"/>
        <v>0</v>
      </c>
      <c r="U310" s="5">
        <f ca="1" t="shared" si="57"/>
        <v>0</v>
      </c>
      <c r="V310" s="5">
        <f ca="1" t="shared" si="68"/>
        <v>0</v>
      </c>
      <c r="W310" s="5">
        <f ca="1" t="shared" si="69"/>
        <v>0</v>
      </c>
    </row>
    <row r="311" spans="7:23" ht="15.75" customHeight="1">
      <c r="G311" s="5">
        <f ca="1">IF(H290&gt;18,19,"-")</f>
        <v>19</v>
      </c>
      <c r="H311" s="5">
        <f ca="1" t="shared" si="58"/>
        <v>2</v>
      </c>
      <c r="I311" s="5">
        <f ca="1" t="shared" si="59"/>
        <v>18</v>
      </c>
      <c r="J311" s="5">
        <f ca="1" t="shared" si="60"/>
        <v>54</v>
      </c>
      <c r="K311" s="5">
        <f ca="1" t="shared" si="61"/>
        <v>29</v>
      </c>
      <c r="L311" s="5">
        <f ca="1" t="shared" si="56"/>
        <v>2</v>
      </c>
      <c r="M311" s="5">
        <f ca="1" t="shared" si="62"/>
        <v>0</v>
      </c>
      <c r="N311" s="5">
        <f ca="1" t="shared" si="63"/>
        <v>0</v>
      </c>
      <c r="P311" s="5" t="str">
        <f ca="1">IF(Q290&gt;18,19,"-")</f>
        <v>-</v>
      </c>
      <c r="Q311" s="5">
        <f ca="1" t="shared" si="64"/>
        <v>0</v>
      </c>
      <c r="R311" s="5">
        <f ca="1" t="shared" si="65"/>
        <v>0</v>
      </c>
      <c r="S311" s="5">
        <f ca="1" t="shared" si="66"/>
        <v>0</v>
      </c>
      <c r="T311" s="5">
        <f ca="1" t="shared" si="67"/>
        <v>0</v>
      </c>
      <c r="U311" s="5">
        <f ca="1" t="shared" si="57"/>
        <v>0</v>
      </c>
      <c r="V311" s="5">
        <f ca="1" t="shared" si="68"/>
        <v>0</v>
      </c>
      <c r="W311" s="5">
        <f ca="1" t="shared" si="69"/>
        <v>0</v>
      </c>
    </row>
    <row r="312" spans="7:23" ht="15.75" customHeight="1">
      <c r="G312" s="5">
        <f ca="1">IF(H290&gt;19,20,"-")</f>
        <v>20</v>
      </c>
      <c r="H312" s="5">
        <f ca="1" t="shared" si="58"/>
        <v>3</v>
      </c>
      <c r="I312" s="5">
        <f ca="1" t="shared" si="59"/>
        <v>196</v>
      </c>
      <c r="J312" s="5">
        <f ca="1" t="shared" si="60"/>
        <v>588</v>
      </c>
      <c r="K312" s="5">
        <f ca="1" t="shared" si="61"/>
        <v>30</v>
      </c>
      <c r="L312" s="5">
        <f ca="1" t="shared" si="56"/>
        <v>3</v>
      </c>
      <c r="M312" s="5">
        <f ca="1" t="shared" si="62"/>
        <v>7</v>
      </c>
      <c r="N312" s="5">
        <f ca="1" t="shared" si="63"/>
        <v>1</v>
      </c>
      <c r="P312" s="5" t="str">
        <f ca="1">IF(Q290&gt;19,20,"-")</f>
        <v>-</v>
      </c>
      <c r="Q312" s="5">
        <f ca="1" t="shared" si="64"/>
        <v>0</v>
      </c>
      <c r="R312" s="5">
        <f ca="1" t="shared" si="65"/>
        <v>0</v>
      </c>
      <c r="S312" s="5">
        <f ca="1" t="shared" si="66"/>
        <v>0</v>
      </c>
      <c r="T312" s="5">
        <f ca="1" t="shared" si="67"/>
        <v>0</v>
      </c>
      <c r="U312" s="5">
        <f ca="1" t="shared" si="57"/>
        <v>0</v>
      </c>
      <c r="V312" s="5">
        <f ca="1" t="shared" si="68"/>
        <v>0</v>
      </c>
      <c r="W312" s="5">
        <f ca="1" t="shared" si="69"/>
        <v>0</v>
      </c>
    </row>
    <row r="313" spans="7:23" ht="15.75" customHeight="1">
      <c r="G313" s="5" t="str">
        <f ca="1">IF(H290&gt;20,21,"-")</f>
        <v>-</v>
      </c>
      <c r="H313" s="5">
        <f ca="1" t="shared" si="58"/>
        <v>0</v>
      </c>
      <c r="I313" s="5">
        <f ca="1" t="shared" si="59"/>
        <v>0</v>
      </c>
      <c r="J313" s="5">
        <f ca="1" t="shared" si="60"/>
        <v>0</v>
      </c>
      <c r="K313" s="5">
        <f ca="1" t="shared" si="61"/>
        <v>0</v>
      </c>
      <c r="L313" s="5">
        <f ca="1" t="shared" si="56"/>
        <v>0</v>
      </c>
      <c r="M313" s="5">
        <f ca="1" t="shared" si="62"/>
        <v>0</v>
      </c>
      <c r="N313" s="5">
        <f ca="1" t="shared" si="63"/>
        <v>0</v>
      </c>
      <c r="P313" s="5" t="str">
        <f ca="1">IF(Q290&gt;20,21,"-")</f>
        <v>-</v>
      </c>
      <c r="Q313" s="5">
        <f ca="1" t="shared" si="64"/>
        <v>0</v>
      </c>
      <c r="R313" s="5">
        <f ca="1" t="shared" si="65"/>
        <v>0</v>
      </c>
      <c r="S313" s="5">
        <f ca="1" t="shared" si="66"/>
        <v>0</v>
      </c>
      <c r="T313" s="5">
        <f ca="1" t="shared" si="67"/>
        <v>0</v>
      </c>
      <c r="U313" s="5">
        <f ca="1" t="shared" si="57"/>
        <v>0</v>
      </c>
      <c r="V313" s="5">
        <f ca="1" t="shared" si="68"/>
        <v>0</v>
      </c>
      <c r="W313" s="5">
        <f ca="1" t="shared" si="69"/>
        <v>0</v>
      </c>
    </row>
    <row r="314" spans="7:23" ht="15.75" customHeight="1">
      <c r="G314" s="5" t="str">
        <f ca="1">IF(H290&gt;21,22,"-")</f>
        <v>-</v>
      </c>
      <c r="H314" s="5">
        <f ca="1" t="shared" si="58"/>
        <v>0</v>
      </c>
      <c r="I314" s="5">
        <f ca="1" t="shared" si="59"/>
        <v>0</v>
      </c>
      <c r="J314" s="5">
        <f ca="1" t="shared" si="60"/>
        <v>0</v>
      </c>
      <c r="K314" s="5">
        <f ca="1" t="shared" si="61"/>
        <v>0</v>
      </c>
      <c r="L314" s="5">
        <f ca="1" t="shared" si="56"/>
        <v>0</v>
      </c>
      <c r="M314" s="5">
        <f ca="1" t="shared" si="62"/>
        <v>0</v>
      </c>
      <c r="N314" s="5">
        <f ca="1" t="shared" si="63"/>
        <v>0</v>
      </c>
      <c r="P314" s="5" t="str">
        <f ca="1">IF(Q290&gt;21,22,"-")</f>
        <v>-</v>
      </c>
      <c r="Q314" s="5">
        <f ca="1" t="shared" si="64"/>
        <v>0</v>
      </c>
      <c r="R314" s="5">
        <f ca="1" t="shared" si="65"/>
        <v>0</v>
      </c>
      <c r="S314" s="5">
        <f ca="1" t="shared" si="66"/>
        <v>0</v>
      </c>
      <c r="T314" s="5">
        <f ca="1" t="shared" si="67"/>
        <v>0</v>
      </c>
      <c r="U314" s="5">
        <f ca="1" t="shared" si="57"/>
        <v>0</v>
      </c>
      <c r="V314" s="5">
        <f ca="1" t="shared" si="68"/>
        <v>0</v>
      </c>
      <c r="W314" s="5">
        <f ca="1" t="shared" si="69"/>
        <v>0</v>
      </c>
    </row>
    <row r="315" spans="7:23" ht="15.75" customHeight="1">
      <c r="G315" s="5" t="str">
        <f ca="1">IF(H290&gt;22,23,"-")</f>
        <v>-</v>
      </c>
      <c r="H315" s="5">
        <f ca="1" t="shared" si="58"/>
        <v>0</v>
      </c>
      <c r="I315" s="5">
        <f ca="1" t="shared" si="59"/>
        <v>0</v>
      </c>
      <c r="J315" s="5">
        <f ca="1" t="shared" si="60"/>
        <v>0</v>
      </c>
      <c r="K315" s="5">
        <f ca="1" t="shared" si="61"/>
        <v>0</v>
      </c>
      <c r="L315" s="5">
        <f ca="1" t="shared" si="56"/>
        <v>0</v>
      </c>
      <c r="M315" s="5">
        <f ca="1" t="shared" si="62"/>
        <v>0</v>
      </c>
      <c r="N315" s="5">
        <f ca="1" t="shared" si="63"/>
        <v>0</v>
      </c>
      <c r="P315" s="5" t="str">
        <f ca="1">IF(Q290&gt;22,23,"-")</f>
        <v>-</v>
      </c>
      <c r="Q315" s="5">
        <f ca="1" t="shared" si="64"/>
        <v>0</v>
      </c>
      <c r="R315" s="5">
        <f ca="1" t="shared" si="65"/>
        <v>0</v>
      </c>
      <c r="S315" s="5">
        <f ca="1" t="shared" si="66"/>
        <v>0</v>
      </c>
      <c r="T315" s="5">
        <f ca="1" t="shared" si="67"/>
        <v>0</v>
      </c>
      <c r="U315" s="5">
        <f ca="1" t="shared" si="57"/>
        <v>0</v>
      </c>
      <c r="V315" s="5">
        <f ca="1" t="shared" si="68"/>
        <v>0</v>
      </c>
      <c r="W315" s="5">
        <f ca="1" t="shared" si="69"/>
        <v>0</v>
      </c>
    </row>
    <row r="316" spans="7:23" ht="15.75" customHeight="1">
      <c r="G316" s="5" t="str">
        <f ca="1">IF(H290&gt;23,24,"-")</f>
        <v>-</v>
      </c>
      <c r="H316" s="5">
        <f ca="1" t="shared" si="58"/>
        <v>0</v>
      </c>
      <c r="I316" s="5">
        <f ca="1" t="shared" si="59"/>
        <v>0</v>
      </c>
      <c r="J316" s="5">
        <f ca="1" t="shared" si="60"/>
        <v>0</v>
      </c>
      <c r="K316" s="5">
        <f ca="1" t="shared" si="61"/>
        <v>0</v>
      </c>
      <c r="L316" s="5">
        <f ca="1" t="shared" si="56"/>
        <v>0</v>
      </c>
      <c r="M316" s="5">
        <f ca="1" t="shared" si="62"/>
        <v>0</v>
      </c>
      <c r="N316" s="5">
        <f ca="1" t="shared" si="63"/>
        <v>0</v>
      </c>
      <c r="P316" s="5" t="str">
        <f ca="1">IF(Q290&gt;23,24,"-")</f>
        <v>-</v>
      </c>
      <c r="Q316" s="5">
        <f ca="1" t="shared" si="64"/>
        <v>0</v>
      </c>
      <c r="R316" s="5">
        <f ca="1" t="shared" si="65"/>
        <v>0</v>
      </c>
      <c r="S316" s="5">
        <f ca="1" t="shared" si="66"/>
        <v>0</v>
      </c>
      <c r="T316" s="5">
        <f ca="1" t="shared" si="67"/>
        <v>0</v>
      </c>
      <c r="U316" s="5">
        <f ca="1" t="shared" si="57"/>
        <v>0</v>
      </c>
      <c r="V316" s="5">
        <f ca="1" t="shared" si="68"/>
        <v>0</v>
      </c>
      <c r="W316" s="5">
        <f ca="1" t="shared" si="69"/>
        <v>0</v>
      </c>
    </row>
    <row r="317" spans="7:23" ht="15.75" customHeight="1">
      <c r="G317" s="5" t="str">
        <f ca="1">IF(H290&gt;24,25,"-")</f>
        <v>-</v>
      </c>
      <c r="H317" s="5">
        <f ca="1" t="shared" si="58"/>
        <v>0</v>
      </c>
      <c r="I317" s="5">
        <f ca="1" t="shared" si="59"/>
        <v>0</v>
      </c>
      <c r="J317" s="5">
        <f ca="1" t="shared" si="60"/>
        <v>0</v>
      </c>
      <c r="K317" s="5">
        <f ca="1" t="shared" si="61"/>
        <v>0</v>
      </c>
      <c r="L317" s="5">
        <f ca="1" t="shared" si="56"/>
        <v>0</v>
      </c>
      <c r="M317" s="5">
        <f ca="1" t="shared" si="62"/>
        <v>0</v>
      </c>
      <c r="N317" s="5">
        <f ca="1" t="shared" si="63"/>
        <v>0</v>
      </c>
      <c r="P317" s="5" t="str">
        <f ca="1">IF(Q290&gt;24,25,"-")</f>
        <v>-</v>
      </c>
      <c r="Q317" s="5">
        <f ca="1" t="shared" si="64"/>
        <v>0</v>
      </c>
      <c r="R317" s="5">
        <f ca="1" t="shared" si="65"/>
        <v>0</v>
      </c>
      <c r="S317" s="5">
        <f ca="1" t="shared" si="66"/>
        <v>0</v>
      </c>
      <c r="T317" s="5">
        <f ca="1" t="shared" si="67"/>
        <v>0</v>
      </c>
      <c r="U317" s="5">
        <f ca="1" t="shared" si="57"/>
        <v>0</v>
      </c>
      <c r="V317" s="5">
        <f ca="1" t="shared" si="68"/>
        <v>0</v>
      </c>
      <c r="W317" s="5">
        <f ca="1" t="shared" si="69"/>
        <v>0</v>
      </c>
    </row>
    <row r="318" spans="7:23" ht="15.75" customHeight="1">
      <c r="G318" s="5" t="str">
        <f ca="1">IF(H290&gt;25,26,"-")</f>
        <v>-</v>
      </c>
      <c r="H318" s="5">
        <f ca="1" t="shared" si="58"/>
        <v>0</v>
      </c>
      <c r="I318" s="5">
        <f ca="1" t="shared" si="59"/>
        <v>0</v>
      </c>
      <c r="J318" s="5">
        <f ca="1" t="shared" si="60"/>
        <v>0</v>
      </c>
      <c r="K318" s="5">
        <f ca="1" t="shared" si="61"/>
        <v>0</v>
      </c>
      <c r="L318" s="5">
        <f ca="1" t="shared" si="56"/>
        <v>0</v>
      </c>
      <c r="M318" s="5">
        <f ca="1" t="shared" si="62"/>
        <v>0</v>
      </c>
      <c r="N318" s="5">
        <f ca="1" t="shared" si="63"/>
        <v>0</v>
      </c>
      <c r="P318" s="5" t="str">
        <f ca="1">IF(Q290&gt;25,26,"-")</f>
        <v>-</v>
      </c>
      <c r="Q318" s="5">
        <f ca="1" t="shared" si="64"/>
        <v>0</v>
      </c>
      <c r="R318" s="5">
        <f ca="1" t="shared" si="65"/>
        <v>0</v>
      </c>
      <c r="S318" s="5">
        <f ca="1" t="shared" si="66"/>
        <v>0</v>
      </c>
      <c r="T318" s="5">
        <f ca="1" t="shared" si="67"/>
        <v>0</v>
      </c>
      <c r="U318" s="5">
        <f ca="1" t="shared" si="57"/>
        <v>0</v>
      </c>
      <c r="V318" s="5">
        <f ca="1" t="shared" si="68"/>
        <v>0</v>
      </c>
      <c r="W318" s="5">
        <f ca="1" t="shared" si="69"/>
        <v>0</v>
      </c>
    </row>
    <row r="319" spans="7:23" ht="15.75" customHeight="1">
      <c r="G319" s="5" t="str">
        <f ca="1">IF(H290&gt;26,27,"-")</f>
        <v>-</v>
      </c>
      <c r="H319" s="5">
        <f ca="1" t="shared" si="58"/>
        <v>0</v>
      </c>
      <c r="I319" s="5">
        <f ca="1" t="shared" si="59"/>
        <v>0</v>
      </c>
      <c r="J319" s="5">
        <f ca="1" t="shared" si="60"/>
        <v>0</v>
      </c>
      <c r="K319" s="5">
        <f ca="1" t="shared" si="61"/>
        <v>0</v>
      </c>
      <c r="L319" s="5">
        <f ca="1" t="shared" si="56"/>
        <v>0</v>
      </c>
      <c r="M319" s="5">
        <f ca="1" t="shared" si="62"/>
        <v>0</v>
      </c>
      <c r="N319" s="5">
        <f ca="1" t="shared" si="63"/>
        <v>0</v>
      </c>
      <c r="P319" s="5" t="str">
        <f ca="1">IF(Q290&gt;26,27,"-")</f>
        <v>-</v>
      </c>
      <c r="Q319" s="5">
        <f ca="1" t="shared" si="64"/>
        <v>0</v>
      </c>
      <c r="R319" s="5">
        <f ca="1" t="shared" si="65"/>
        <v>0</v>
      </c>
      <c r="S319" s="5">
        <f ca="1" t="shared" si="66"/>
        <v>0</v>
      </c>
      <c r="T319" s="5">
        <f ca="1" t="shared" si="67"/>
        <v>0</v>
      </c>
      <c r="U319" s="5">
        <f ca="1" t="shared" si="57"/>
        <v>0</v>
      </c>
      <c r="V319" s="5">
        <f ca="1" t="shared" si="68"/>
        <v>0</v>
      </c>
      <c r="W319" s="5">
        <f ca="1" t="shared" si="69"/>
        <v>0</v>
      </c>
    </row>
    <row r="320" spans="7:23" ht="15.75" customHeight="1">
      <c r="G320" s="5" t="str">
        <f ca="1">IF(H290&gt;27,28,"-")</f>
        <v>-</v>
      </c>
      <c r="H320" s="5">
        <f ca="1" t="shared" si="58"/>
        <v>0</v>
      </c>
      <c r="I320" s="5">
        <f ca="1" t="shared" si="59"/>
        <v>0</v>
      </c>
      <c r="J320" s="5">
        <f ca="1" t="shared" si="60"/>
        <v>0</v>
      </c>
      <c r="K320" s="5">
        <f ca="1" t="shared" si="61"/>
        <v>0</v>
      </c>
      <c r="L320" s="5">
        <f ca="1" t="shared" si="56"/>
        <v>0</v>
      </c>
      <c r="M320" s="5">
        <f ca="1" t="shared" si="62"/>
        <v>0</v>
      </c>
      <c r="N320" s="5">
        <f ca="1" t="shared" si="63"/>
        <v>0</v>
      </c>
      <c r="P320" s="5" t="str">
        <f ca="1">IF(Q290&gt;27,28,"-")</f>
        <v>-</v>
      </c>
      <c r="Q320" s="5">
        <f ca="1" t="shared" si="64"/>
        <v>0</v>
      </c>
      <c r="R320" s="5">
        <f ca="1" t="shared" si="65"/>
        <v>0</v>
      </c>
      <c r="S320" s="5">
        <f ca="1" t="shared" si="66"/>
        <v>0</v>
      </c>
      <c r="T320" s="5">
        <f ca="1" t="shared" si="67"/>
        <v>0</v>
      </c>
      <c r="U320" s="5">
        <f ca="1" t="shared" si="57"/>
        <v>0</v>
      </c>
      <c r="V320" s="5">
        <f ca="1" t="shared" si="68"/>
        <v>0</v>
      </c>
      <c r="W320" s="5">
        <f ca="1" t="shared" si="69"/>
        <v>0</v>
      </c>
    </row>
    <row r="321" spans="7:23" ht="15.75" customHeight="1">
      <c r="G321" s="5" t="str">
        <f ca="1">IF(H290&gt;28,29,"-")</f>
        <v>-</v>
      </c>
      <c r="H321" s="5">
        <f ca="1" t="shared" si="58"/>
        <v>0</v>
      </c>
      <c r="I321" s="5">
        <f ca="1" t="shared" si="59"/>
        <v>0</v>
      </c>
      <c r="J321" s="5">
        <f ca="1" t="shared" si="60"/>
        <v>0</v>
      </c>
      <c r="K321" s="5">
        <f ca="1" t="shared" si="61"/>
        <v>0</v>
      </c>
      <c r="L321" s="5">
        <f ca="1" t="shared" si="56"/>
        <v>0</v>
      </c>
      <c r="M321" s="5">
        <f ca="1" t="shared" si="62"/>
        <v>0</v>
      </c>
      <c r="N321" s="5">
        <f ca="1" t="shared" si="63"/>
        <v>0</v>
      </c>
      <c r="P321" s="5" t="str">
        <f ca="1">IF(Q290&gt;28,29,"-")</f>
        <v>-</v>
      </c>
      <c r="Q321" s="5">
        <f ca="1" t="shared" si="64"/>
        <v>0</v>
      </c>
      <c r="R321" s="5">
        <f ca="1" t="shared" si="65"/>
        <v>0</v>
      </c>
      <c r="S321" s="5">
        <f ca="1" t="shared" si="66"/>
        <v>0</v>
      </c>
      <c r="T321" s="5">
        <f ca="1" t="shared" si="67"/>
        <v>0</v>
      </c>
      <c r="U321" s="5">
        <f ca="1" t="shared" si="57"/>
        <v>0</v>
      </c>
      <c r="V321" s="5">
        <f ca="1" t="shared" si="68"/>
        <v>0</v>
      </c>
      <c r="W321" s="5">
        <f ca="1" t="shared" si="69"/>
        <v>0</v>
      </c>
    </row>
    <row r="322" spans="7:23" ht="15.75" customHeight="1">
      <c r="G322" s="5" t="str">
        <f ca="1">IF(H290&gt;29,30,"-")</f>
        <v>-</v>
      </c>
      <c r="H322" s="5">
        <f ca="1" t="shared" si="58"/>
        <v>0</v>
      </c>
      <c r="I322" s="5">
        <f ca="1" t="shared" si="59"/>
        <v>0</v>
      </c>
      <c r="J322" s="5">
        <f ca="1" t="shared" si="60"/>
        <v>0</v>
      </c>
      <c r="K322" s="5">
        <f ca="1" t="shared" si="61"/>
        <v>0</v>
      </c>
      <c r="L322" s="5">
        <f ca="1" t="shared" si="56"/>
        <v>0</v>
      </c>
      <c r="M322" s="5">
        <f ca="1" t="shared" si="62"/>
        <v>0</v>
      </c>
      <c r="N322" s="5">
        <f ca="1" t="shared" si="63"/>
        <v>0</v>
      </c>
      <c r="P322" s="5" t="str">
        <f ca="1">IF(Q290&gt;29,30,"-")</f>
        <v>-</v>
      </c>
      <c r="Q322" s="5">
        <f ca="1" t="shared" si="64"/>
        <v>0</v>
      </c>
      <c r="R322" s="5">
        <f ca="1" t="shared" si="65"/>
        <v>0</v>
      </c>
      <c r="S322" s="5">
        <f ca="1" t="shared" si="66"/>
        <v>0</v>
      </c>
      <c r="T322" s="5">
        <f ca="1" t="shared" si="67"/>
        <v>0</v>
      </c>
      <c r="U322" s="5">
        <f ca="1" t="shared" si="57"/>
        <v>0</v>
      </c>
      <c r="V322" s="5">
        <f ca="1" t="shared" si="68"/>
        <v>0</v>
      </c>
      <c r="W322" s="5">
        <f ca="1" t="shared" si="69"/>
        <v>0</v>
      </c>
    </row>
    <row r="323" spans="7:23" ht="15.75" customHeight="1">
      <c r="G323" s="5" t="str">
        <f ca="1">IF(H290&gt;30,31,"-")</f>
        <v>-</v>
      </c>
      <c r="H323" s="5">
        <f ca="1" t="shared" si="58"/>
        <v>0</v>
      </c>
      <c r="I323" s="5">
        <f ca="1" t="shared" si="59"/>
        <v>0</v>
      </c>
      <c r="J323" s="5">
        <f ca="1" t="shared" si="60"/>
        <v>0</v>
      </c>
      <c r="K323" s="5">
        <f ca="1" t="shared" si="61"/>
        <v>0</v>
      </c>
      <c r="L323" s="5">
        <f ca="1" t="shared" si="56"/>
        <v>0</v>
      </c>
      <c r="M323" s="5">
        <f ca="1" t="shared" si="62"/>
        <v>0</v>
      </c>
      <c r="N323" s="5">
        <f ca="1" t="shared" si="63"/>
        <v>0</v>
      </c>
      <c r="P323" s="5" t="str">
        <f ca="1">IF(Q290&gt;30,31,"-")</f>
        <v>-</v>
      </c>
      <c r="Q323" s="5">
        <f ca="1" t="shared" si="64"/>
        <v>0</v>
      </c>
      <c r="R323" s="5">
        <f ca="1" t="shared" si="65"/>
        <v>0</v>
      </c>
      <c r="S323" s="5">
        <f ca="1" t="shared" si="66"/>
        <v>0</v>
      </c>
      <c r="T323" s="5">
        <f ca="1" t="shared" si="67"/>
        <v>0</v>
      </c>
      <c r="U323" s="5">
        <f ca="1" t="shared" si="57"/>
        <v>0</v>
      </c>
      <c r="V323" s="5">
        <f ca="1" t="shared" si="68"/>
        <v>0</v>
      </c>
      <c r="W323" s="5">
        <f ca="1" t="shared" si="69"/>
        <v>0</v>
      </c>
    </row>
    <row r="324" spans="7:23" ht="15.75" customHeight="1">
      <c r="G324" s="5" t="str">
        <f ca="1">IF(H290&gt;31,32,"-")</f>
        <v>-</v>
      </c>
      <c r="H324" s="5">
        <f ca="1" t="shared" si="58"/>
        <v>0</v>
      </c>
      <c r="I324" s="5">
        <f ca="1" t="shared" si="59"/>
        <v>0</v>
      </c>
      <c r="J324" s="5">
        <f ca="1" t="shared" si="60"/>
        <v>0</v>
      </c>
      <c r="K324" s="5">
        <f ca="1" t="shared" si="61"/>
        <v>0</v>
      </c>
      <c r="L324" s="5">
        <f ca="1" t="shared" si="56"/>
        <v>0</v>
      </c>
      <c r="M324" s="5">
        <f ca="1" t="shared" si="62"/>
        <v>0</v>
      </c>
      <c r="N324" s="5">
        <f ca="1" t="shared" si="63"/>
        <v>0</v>
      </c>
      <c r="P324" s="5" t="str">
        <f ca="1">IF(Q290&gt;31,32,"-")</f>
        <v>-</v>
      </c>
      <c r="Q324" s="5">
        <f ca="1" t="shared" si="64"/>
        <v>0</v>
      </c>
      <c r="R324" s="5">
        <f ca="1" t="shared" si="65"/>
        <v>0</v>
      </c>
      <c r="S324" s="5">
        <f ca="1" t="shared" si="66"/>
        <v>0</v>
      </c>
      <c r="T324" s="5">
        <f ca="1" t="shared" si="67"/>
        <v>0</v>
      </c>
      <c r="U324" s="5">
        <f ca="1" t="shared" si="57"/>
        <v>0</v>
      </c>
      <c r="V324" s="5">
        <f ca="1" t="shared" si="68"/>
        <v>0</v>
      </c>
      <c r="W324" s="5">
        <f ca="1" t="shared" si="69"/>
        <v>0</v>
      </c>
    </row>
    <row r="325" spans="7:23" ht="15.75" customHeight="1">
      <c r="G325" s="5" t="str">
        <f ca="1">IF(H290&gt;32,33,"-")</f>
        <v>-</v>
      </c>
      <c r="H325" s="5">
        <f ca="1" t="shared" si="58"/>
        <v>0</v>
      </c>
      <c r="I325" s="5">
        <f ca="1" t="shared" si="59"/>
        <v>0</v>
      </c>
      <c r="J325" s="5">
        <f ca="1" t="shared" si="60"/>
        <v>0</v>
      </c>
      <c r="K325" s="5">
        <f ca="1" t="shared" si="61"/>
        <v>0</v>
      </c>
      <c r="L325" s="5">
        <f ca="1" t="shared" si="56"/>
        <v>0</v>
      </c>
      <c r="M325" s="5">
        <f ca="1" t="shared" si="62"/>
        <v>0</v>
      </c>
      <c r="N325" s="5">
        <f ca="1" t="shared" si="63"/>
        <v>0</v>
      </c>
      <c r="P325" s="5" t="str">
        <f ca="1">IF(Q290&gt;32,33,"-")</f>
        <v>-</v>
      </c>
      <c r="Q325" s="5">
        <f ca="1" t="shared" si="64"/>
        <v>0</v>
      </c>
      <c r="R325" s="5">
        <f ca="1" t="shared" si="65"/>
        <v>0</v>
      </c>
      <c r="S325" s="5">
        <f ca="1" t="shared" si="66"/>
        <v>0</v>
      </c>
      <c r="T325" s="5">
        <f ca="1" t="shared" si="67"/>
        <v>0</v>
      </c>
      <c r="U325" s="5">
        <f ca="1" t="shared" si="57"/>
        <v>0</v>
      </c>
      <c r="V325" s="5">
        <f ca="1" t="shared" si="68"/>
        <v>0</v>
      </c>
      <c r="W325" s="5">
        <f ca="1" t="shared" si="69"/>
        <v>0</v>
      </c>
    </row>
    <row r="326" spans="7:23" ht="15.75" customHeight="1">
      <c r="G326" s="5" t="str">
        <f ca="1">IF(H290&gt;33,34,"-")</f>
        <v>-</v>
      </c>
      <c r="H326" s="5">
        <f ca="1" t="shared" si="58"/>
        <v>0</v>
      </c>
      <c r="I326" s="5">
        <f ca="1" t="shared" si="59"/>
        <v>0</v>
      </c>
      <c r="J326" s="5">
        <f ca="1" t="shared" si="60"/>
        <v>0</v>
      </c>
      <c r="K326" s="5">
        <f ca="1" t="shared" si="61"/>
        <v>0</v>
      </c>
      <c r="L326" s="5">
        <f ca="1" t="shared" si="56"/>
        <v>0</v>
      </c>
      <c r="M326" s="5">
        <f ca="1" t="shared" si="62"/>
        <v>0</v>
      </c>
      <c r="N326" s="5">
        <f ca="1" t="shared" si="63"/>
        <v>0</v>
      </c>
      <c r="P326" s="5" t="str">
        <f ca="1">IF(Q290&gt;33,34,"-")</f>
        <v>-</v>
      </c>
      <c r="Q326" s="5">
        <f ca="1" t="shared" si="64"/>
        <v>0</v>
      </c>
      <c r="R326" s="5">
        <f ca="1" t="shared" si="65"/>
        <v>0</v>
      </c>
      <c r="S326" s="5">
        <f ca="1" t="shared" si="66"/>
        <v>0</v>
      </c>
      <c r="T326" s="5">
        <f ca="1" t="shared" si="67"/>
        <v>0</v>
      </c>
      <c r="U326" s="5">
        <f ca="1" t="shared" si="57"/>
        <v>0</v>
      </c>
      <c r="V326" s="5">
        <f ca="1" t="shared" si="68"/>
        <v>0</v>
      </c>
      <c r="W326" s="5">
        <f ca="1" t="shared" si="69"/>
        <v>0</v>
      </c>
    </row>
    <row r="327" spans="7:23" ht="15.75" customHeight="1">
      <c r="G327" s="5" t="str">
        <f ca="1">IF(H290&gt;34,35,"-")</f>
        <v>-</v>
      </c>
      <c r="H327" s="5">
        <f ca="1" t="shared" si="58"/>
        <v>0</v>
      </c>
      <c r="I327" s="5">
        <f ca="1" t="shared" si="59"/>
        <v>0</v>
      </c>
      <c r="J327" s="5">
        <f ca="1" t="shared" si="60"/>
        <v>0</v>
      </c>
      <c r="K327" s="5">
        <f ca="1" t="shared" si="61"/>
        <v>0</v>
      </c>
      <c r="L327" s="5">
        <f ca="1" t="shared" si="56"/>
        <v>0</v>
      </c>
      <c r="M327" s="5">
        <f ca="1" t="shared" si="62"/>
        <v>0</v>
      </c>
      <c r="N327" s="5">
        <f ca="1" t="shared" si="63"/>
        <v>0</v>
      </c>
      <c r="P327" s="5" t="str">
        <f ca="1">IF(Q290&gt;34,35,"-")</f>
        <v>-</v>
      </c>
      <c r="Q327" s="5">
        <f ca="1" t="shared" si="64"/>
        <v>0</v>
      </c>
      <c r="R327" s="5">
        <f ca="1" t="shared" si="65"/>
        <v>0</v>
      </c>
      <c r="S327" s="5">
        <f ca="1" t="shared" si="66"/>
        <v>0</v>
      </c>
      <c r="T327" s="5">
        <f ca="1" t="shared" si="67"/>
        <v>0</v>
      </c>
      <c r="U327" s="5">
        <f ca="1" t="shared" si="57"/>
        <v>0</v>
      </c>
      <c r="V327" s="5">
        <f ca="1" t="shared" si="68"/>
        <v>0</v>
      </c>
      <c r="W327" s="5">
        <f ca="1" t="shared" si="69"/>
        <v>0</v>
      </c>
    </row>
    <row r="328" spans="7:23" ht="15.75" customHeight="1">
      <c r="G328" s="5" t="str">
        <f ca="1">IF(H290&gt;35,36,"-")</f>
        <v>-</v>
      </c>
      <c r="H328" s="5">
        <f ca="1" t="shared" si="58"/>
        <v>0</v>
      </c>
      <c r="I328" s="5">
        <f ca="1" t="shared" si="59"/>
        <v>0</v>
      </c>
      <c r="J328" s="5">
        <f ca="1" t="shared" si="60"/>
        <v>0</v>
      </c>
      <c r="K328" s="5">
        <f ca="1" t="shared" si="61"/>
        <v>0</v>
      </c>
      <c r="L328" s="5">
        <f ca="1" t="shared" si="56"/>
        <v>0</v>
      </c>
      <c r="M328" s="5">
        <f ca="1" t="shared" si="62"/>
        <v>0</v>
      </c>
      <c r="N328" s="5">
        <f ca="1" t="shared" si="63"/>
        <v>0</v>
      </c>
      <c r="P328" s="5" t="str">
        <f ca="1">IF(Q290&gt;35,36,"-")</f>
        <v>-</v>
      </c>
      <c r="Q328" s="5">
        <f ca="1" t="shared" si="64"/>
        <v>0</v>
      </c>
      <c r="R328" s="5">
        <f ca="1" t="shared" si="65"/>
        <v>0</v>
      </c>
      <c r="S328" s="5">
        <f ca="1" t="shared" si="66"/>
        <v>0</v>
      </c>
      <c r="T328" s="5">
        <f ca="1" t="shared" si="67"/>
        <v>0</v>
      </c>
      <c r="U328" s="5">
        <f ca="1" t="shared" si="57"/>
        <v>0</v>
      </c>
      <c r="V328" s="5">
        <f ca="1" t="shared" si="68"/>
        <v>0</v>
      </c>
      <c r="W328" s="5">
        <f ca="1" t="shared" si="69"/>
        <v>0</v>
      </c>
    </row>
    <row r="329" spans="7:23" ht="15.75" customHeight="1">
      <c r="G329" s="5" t="str">
        <f ca="1">IF(H290&gt;36,37,"-")</f>
        <v>-</v>
      </c>
      <c r="H329" s="5">
        <f ca="1" t="shared" si="58"/>
        <v>0</v>
      </c>
      <c r="I329" s="5">
        <f ca="1" t="shared" si="59"/>
        <v>0</v>
      </c>
      <c r="J329" s="5">
        <f ca="1" t="shared" si="60"/>
        <v>0</v>
      </c>
      <c r="K329" s="5">
        <f ca="1" t="shared" si="61"/>
        <v>0</v>
      </c>
      <c r="L329" s="5">
        <f ca="1" t="shared" si="56"/>
        <v>0</v>
      </c>
      <c r="M329" s="5">
        <f ca="1" t="shared" si="62"/>
        <v>0</v>
      </c>
      <c r="N329" s="5">
        <f ca="1" t="shared" si="63"/>
        <v>0</v>
      </c>
      <c r="P329" s="5" t="str">
        <f ca="1">IF(Q290&gt;36,37,"-")</f>
        <v>-</v>
      </c>
      <c r="Q329" s="5">
        <f ca="1" t="shared" si="64"/>
        <v>0</v>
      </c>
      <c r="R329" s="5">
        <f ca="1" t="shared" si="65"/>
        <v>0</v>
      </c>
      <c r="S329" s="5">
        <f ca="1" t="shared" si="66"/>
        <v>0</v>
      </c>
      <c r="T329" s="5">
        <f ca="1" t="shared" si="67"/>
        <v>0</v>
      </c>
      <c r="U329" s="5">
        <f ca="1" t="shared" si="57"/>
        <v>0</v>
      </c>
      <c r="V329" s="5">
        <f ca="1" t="shared" si="68"/>
        <v>0</v>
      </c>
      <c r="W329" s="5">
        <f ca="1" t="shared" si="69"/>
        <v>0</v>
      </c>
    </row>
    <row r="330" spans="7:23" ht="15.75" customHeight="1">
      <c r="G330" s="5" t="str">
        <f ca="1">IF(H290&gt;37,38,"-")</f>
        <v>-</v>
      </c>
      <c r="H330" s="5">
        <f ca="1" t="shared" si="58"/>
        <v>0</v>
      </c>
      <c r="I330" s="5">
        <f ca="1" t="shared" si="59"/>
        <v>0</v>
      </c>
      <c r="J330" s="5">
        <f ca="1" t="shared" si="60"/>
        <v>0</v>
      </c>
      <c r="K330" s="5">
        <f ca="1" t="shared" si="61"/>
        <v>0</v>
      </c>
      <c r="L330" s="5">
        <f ca="1" t="shared" si="56"/>
        <v>0</v>
      </c>
      <c r="M330" s="5">
        <f ca="1" t="shared" si="62"/>
        <v>0</v>
      </c>
      <c r="N330" s="5">
        <f ca="1" t="shared" si="63"/>
        <v>0</v>
      </c>
      <c r="P330" s="5" t="str">
        <f ca="1">IF(Q290&gt;37,38,"-")</f>
        <v>-</v>
      </c>
      <c r="Q330" s="5">
        <f ca="1" t="shared" si="64"/>
        <v>0</v>
      </c>
      <c r="R330" s="5">
        <f ca="1" t="shared" si="65"/>
        <v>0</v>
      </c>
      <c r="S330" s="5">
        <f ca="1" t="shared" si="66"/>
        <v>0</v>
      </c>
      <c r="T330" s="5">
        <f ca="1" t="shared" si="67"/>
        <v>0</v>
      </c>
      <c r="U330" s="5">
        <f ca="1" t="shared" si="57"/>
        <v>0</v>
      </c>
      <c r="V330" s="5">
        <f ca="1" t="shared" si="68"/>
        <v>0</v>
      </c>
      <c r="W330" s="5">
        <f ca="1" t="shared" si="69"/>
        <v>0</v>
      </c>
    </row>
    <row r="331" spans="7:23" ht="15.75" customHeight="1">
      <c r="G331" s="5" t="str">
        <f ca="1">IF(H290&gt;38,39,"-")</f>
        <v>-</v>
      </c>
      <c r="H331" s="5">
        <f ca="1" t="shared" si="58"/>
        <v>0</v>
      </c>
      <c r="I331" s="5">
        <f ca="1" t="shared" si="59"/>
        <v>0</v>
      </c>
      <c r="J331" s="5">
        <f ca="1" t="shared" si="60"/>
        <v>0</v>
      </c>
      <c r="K331" s="5">
        <f ca="1" t="shared" si="61"/>
        <v>0</v>
      </c>
      <c r="L331" s="5">
        <f ca="1" t="shared" si="56"/>
        <v>0</v>
      </c>
      <c r="M331" s="5">
        <f ca="1" t="shared" si="62"/>
        <v>0</v>
      </c>
      <c r="N331" s="5">
        <f ca="1" t="shared" si="63"/>
        <v>0</v>
      </c>
      <c r="P331" s="5" t="str">
        <f ca="1">IF(Q290&gt;38,39,"-")</f>
        <v>-</v>
      </c>
      <c r="Q331" s="5">
        <f ca="1" t="shared" si="64"/>
        <v>0</v>
      </c>
      <c r="R331" s="5">
        <f ca="1" t="shared" si="65"/>
        <v>0</v>
      </c>
      <c r="S331" s="5">
        <f ca="1" t="shared" si="66"/>
        <v>0</v>
      </c>
      <c r="T331" s="5">
        <f ca="1" t="shared" si="67"/>
        <v>0</v>
      </c>
      <c r="U331" s="5">
        <f ca="1" t="shared" si="57"/>
        <v>0</v>
      </c>
      <c r="V331" s="5">
        <f ca="1" t="shared" si="68"/>
        <v>0</v>
      </c>
      <c r="W331" s="5">
        <f ca="1" t="shared" si="69"/>
        <v>0</v>
      </c>
    </row>
    <row r="332" spans="7:23" ht="15.75" customHeight="1">
      <c r="G332" s="5" t="str">
        <f ca="1">IF(H290&gt;39,40,"-")</f>
        <v>-</v>
      </c>
      <c r="H332" s="5">
        <f ca="1" t="shared" si="58"/>
        <v>0</v>
      </c>
      <c r="I332" s="5">
        <f ca="1" t="shared" si="59"/>
        <v>0</v>
      </c>
      <c r="J332" s="5">
        <f ca="1" t="shared" si="60"/>
        <v>0</v>
      </c>
      <c r="K332" s="5">
        <f ca="1" t="shared" si="61"/>
        <v>0</v>
      </c>
      <c r="L332" s="5">
        <f ca="1" t="shared" si="56"/>
        <v>0</v>
      </c>
      <c r="M332" s="5">
        <f ca="1" t="shared" si="62"/>
        <v>0</v>
      </c>
      <c r="N332" s="5">
        <f ca="1" t="shared" si="63"/>
        <v>0</v>
      </c>
      <c r="P332" s="5" t="str">
        <f ca="1">IF(Q290&gt;39,40,"-")</f>
        <v>-</v>
      </c>
      <c r="Q332" s="5">
        <f ca="1" t="shared" si="64"/>
        <v>0</v>
      </c>
      <c r="R332" s="5">
        <f ca="1" t="shared" si="65"/>
        <v>0</v>
      </c>
      <c r="S332" s="5">
        <f ca="1" t="shared" si="66"/>
        <v>0</v>
      </c>
      <c r="T332" s="5">
        <f ca="1" t="shared" si="67"/>
        <v>0</v>
      </c>
      <c r="U332" s="5">
        <f ca="1" t="shared" si="57"/>
        <v>0</v>
      </c>
      <c r="V332" s="5">
        <f ca="1" t="shared" si="68"/>
        <v>0</v>
      </c>
      <c r="W332" s="5">
        <f ca="1" t="shared" si="69"/>
        <v>0</v>
      </c>
    </row>
    <row r="333" spans="7:23" ht="15.75" customHeight="1">
      <c r="G333" s="5" t="str">
        <f ca="1">IF(H290&gt;40,41,"-")</f>
        <v>-</v>
      </c>
      <c r="H333" s="5">
        <f ca="1" t="shared" si="58"/>
        <v>0</v>
      </c>
      <c r="I333" s="5">
        <f ca="1" t="shared" si="59"/>
        <v>0</v>
      </c>
      <c r="J333" s="5">
        <f ca="1" t="shared" si="60"/>
        <v>0</v>
      </c>
      <c r="K333" s="5">
        <f ca="1" t="shared" si="61"/>
        <v>0</v>
      </c>
      <c r="L333" s="5">
        <f ca="1" t="shared" si="56"/>
        <v>0</v>
      </c>
      <c r="M333" s="5">
        <f ca="1" t="shared" si="62"/>
        <v>0</v>
      </c>
      <c r="N333" s="5">
        <f ca="1" t="shared" si="63"/>
        <v>0</v>
      </c>
      <c r="P333" s="5" t="str">
        <f ca="1">IF(Q290&gt;40,41,"-")</f>
        <v>-</v>
      </c>
      <c r="Q333" s="5">
        <f ca="1" t="shared" si="64"/>
        <v>0</v>
      </c>
      <c r="R333" s="5">
        <f ca="1" t="shared" si="65"/>
        <v>0</v>
      </c>
      <c r="S333" s="5">
        <f ca="1" t="shared" si="66"/>
        <v>0</v>
      </c>
      <c r="T333" s="5">
        <f ca="1" t="shared" si="67"/>
        <v>0</v>
      </c>
      <c r="U333" s="5">
        <f ca="1" t="shared" si="57"/>
        <v>0</v>
      </c>
      <c r="V333" s="5">
        <f ca="1" t="shared" si="68"/>
        <v>0</v>
      </c>
      <c r="W333" s="5">
        <f ca="1" t="shared" si="69"/>
        <v>0</v>
      </c>
    </row>
    <row r="334" spans="7:23" ht="15.75" customHeight="1">
      <c r="G334" s="5" t="str">
        <f ca="1">IF(H290&gt;41,42,"-")</f>
        <v>-</v>
      </c>
      <c r="H334" s="5">
        <f ca="1" t="shared" si="58"/>
        <v>0</v>
      </c>
      <c r="I334" s="5">
        <f ca="1" t="shared" si="59"/>
        <v>0</v>
      </c>
      <c r="J334" s="5">
        <f ca="1" t="shared" si="60"/>
        <v>0</v>
      </c>
      <c r="K334" s="5">
        <f ca="1" t="shared" si="61"/>
        <v>0</v>
      </c>
      <c r="L334" s="5">
        <f ca="1" t="shared" si="56"/>
        <v>0</v>
      </c>
      <c r="M334" s="5">
        <f ca="1" t="shared" si="62"/>
        <v>0</v>
      </c>
      <c r="N334" s="5">
        <f ca="1" t="shared" si="63"/>
        <v>0</v>
      </c>
      <c r="P334" s="5" t="str">
        <f ca="1">IF(Q290&gt;41,42,"-")</f>
        <v>-</v>
      </c>
      <c r="Q334" s="5">
        <f ca="1" t="shared" si="64"/>
        <v>0</v>
      </c>
      <c r="R334" s="5">
        <f ca="1" t="shared" si="65"/>
        <v>0</v>
      </c>
      <c r="S334" s="5">
        <f ca="1" t="shared" si="66"/>
        <v>0</v>
      </c>
      <c r="T334" s="5">
        <f ca="1" t="shared" si="67"/>
        <v>0</v>
      </c>
      <c r="U334" s="5">
        <f ca="1" t="shared" si="57"/>
        <v>0</v>
      </c>
      <c r="V334" s="5">
        <f ca="1" t="shared" si="68"/>
        <v>0</v>
      </c>
      <c r="W334" s="5">
        <f ca="1" t="shared" si="69"/>
        <v>0</v>
      </c>
    </row>
    <row r="335" spans="7:23" ht="15.75" customHeight="1">
      <c r="G335" s="5" t="str">
        <f ca="1">IF(H290&gt;42,43,"-")</f>
        <v>-</v>
      </c>
      <c r="H335" s="5">
        <f ca="1" t="shared" si="58"/>
        <v>0</v>
      </c>
      <c r="I335" s="5">
        <f ca="1" t="shared" si="59"/>
        <v>0</v>
      </c>
      <c r="J335" s="5">
        <f ca="1" t="shared" si="60"/>
        <v>0</v>
      </c>
      <c r="K335" s="5">
        <f ca="1" t="shared" si="61"/>
        <v>0</v>
      </c>
      <c r="L335" s="5">
        <f ca="1" t="shared" si="56"/>
        <v>0</v>
      </c>
      <c r="M335" s="5">
        <f ca="1" t="shared" si="62"/>
        <v>0</v>
      </c>
      <c r="N335" s="5">
        <f ca="1" t="shared" si="63"/>
        <v>0</v>
      </c>
      <c r="P335" s="5" t="str">
        <f ca="1">IF(Q290&gt;42,43,"-")</f>
        <v>-</v>
      </c>
      <c r="Q335" s="5">
        <f ca="1" t="shared" si="64"/>
        <v>0</v>
      </c>
      <c r="R335" s="5">
        <f ca="1" t="shared" si="65"/>
        <v>0</v>
      </c>
      <c r="S335" s="5">
        <f ca="1" t="shared" si="66"/>
        <v>0</v>
      </c>
      <c r="T335" s="5">
        <f ca="1" t="shared" si="67"/>
        <v>0</v>
      </c>
      <c r="U335" s="5">
        <f ca="1" t="shared" si="57"/>
        <v>0</v>
      </c>
      <c r="V335" s="5">
        <f ca="1" t="shared" si="68"/>
        <v>0</v>
      </c>
      <c r="W335" s="5">
        <f ca="1" t="shared" si="69"/>
        <v>0</v>
      </c>
    </row>
    <row r="336" spans="7:23" ht="15.75" customHeight="1">
      <c r="G336" s="5" t="str">
        <f ca="1">IF(H290&gt;43,44,"-")</f>
        <v>-</v>
      </c>
      <c r="H336" s="5">
        <f ca="1" t="shared" si="58"/>
        <v>0</v>
      </c>
      <c r="I336" s="5">
        <f ca="1" t="shared" si="59"/>
        <v>0</v>
      </c>
      <c r="J336" s="5">
        <f ca="1" t="shared" si="60"/>
        <v>0</v>
      </c>
      <c r="K336" s="5">
        <f ca="1" t="shared" si="61"/>
        <v>0</v>
      </c>
      <c r="L336" s="5">
        <f ca="1" t="shared" si="56"/>
        <v>0</v>
      </c>
      <c r="M336" s="5">
        <f ca="1" t="shared" si="62"/>
        <v>0</v>
      </c>
      <c r="N336" s="5">
        <f ca="1" t="shared" si="63"/>
        <v>0</v>
      </c>
      <c r="P336" s="5" t="str">
        <f ca="1">IF(Q290&gt;43,44,"-")</f>
        <v>-</v>
      </c>
      <c r="Q336" s="5">
        <f ca="1" t="shared" si="64"/>
        <v>0</v>
      </c>
      <c r="R336" s="5">
        <f ca="1" t="shared" si="65"/>
        <v>0</v>
      </c>
      <c r="S336" s="5">
        <f ca="1" t="shared" si="66"/>
        <v>0</v>
      </c>
      <c r="T336" s="5">
        <f ca="1" t="shared" si="67"/>
        <v>0</v>
      </c>
      <c r="U336" s="5">
        <f ca="1" t="shared" si="57"/>
        <v>0</v>
      </c>
      <c r="V336" s="5">
        <f ca="1" t="shared" si="68"/>
        <v>0</v>
      </c>
      <c r="W336" s="5">
        <f ca="1" t="shared" si="69"/>
        <v>0</v>
      </c>
    </row>
    <row r="337" spans="7:23" ht="15.75" customHeight="1">
      <c r="G337" s="5" t="str">
        <f ca="1">IF(H290&gt;44,45,"-")</f>
        <v>-</v>
      </c>
      <c r="H337" s="5">
        <f ca="1" t="shared" si="58"/>
        <v>0</v>
      </c>
      <c r="I337" s="5">
        <f ca="1" t="shared" si="59"/>
        <v>0</v>
      </c>
      <c r="J337" s="5">
        <f ca="1" t="shared" si="60"/>
        <v>0</v>
      </c>
      <c r="K337" s="5">
        <f ca="1" t="shared" si="61"/>
        <v>0</v>
      </c>
      <c r="L337" s="5">
        <f ca="1" t="shared" si="56"/>
        <v>0</v>
      </c>
      <c r="M337" s="5">
        <f ca="1" t="shared" si="62"/>
        <v>0</v>
      </c>
      <c r="N337" s="5">
        <f ca="1" t="shared" si="63"/>
        <v>0</v>
      </c>
      <c r="P337" s="5" t="str">
        <f ca="1">IF(Q290&gt;44,45,"-")</f>
        <v>-</v>
      </c>
      <c r="Q337" s="5">
        <f ca="1" t="shared" si="64"/>
        <v>0</v>
      </c>
      <c r="R337" s="5">
        <f ca="1" t="shared" si="65"/>
        <v>0</v>
      </c>
      <c r="S337" s="5">
        <f ca="1" t="shared" si="66"/>
        <v>0</v>
      </c>
      <c r="T337" s="5">
        <f ca="1" t="shared" si="67"/>
        <v>0</v>
      </c>
      <c r="U337" s="5">
        <f ca="1" t="shared" si="57"/>
        <v>0</v>
      </c>
      <c r="V337" s="5">
        <f ca="1" t="shared" si="68"/>
        <v>0</v>
      </c>
      <c r="W337" s="5">
        <f ca="1" t="shared" si="69"/>
        <v>0</v>
      </c>
    </row>
    <row r="338" spans="7:23" ht="15.75" customHeight="1">
      <c r="G338" s="5" t="str">
        <f ca="1">IF(H290&gt;45,46,"-")</f>
        <v>-</v>
      </c>
      <c r="H338" s="5">
        <f ca="1" t="shared" si="58"/>
        <v>0</v>
      </c>
      <c r="I338" s="5">
        <f ca="1" t="shared" si="59"/>
        <v>0</v>
      </c>
      <c r="J338" s="5">
        <f ca="1" t="shared" si="60"/>
        <v>0</v>
      </c>
      <c r="K338" s="5">
        <f ca="1" t="shared" si="61"/>
        <v>0</v>
      </c>
      <c r="L338" s="5">
        <f ca="1" t="shared" si="56"/>
        <v>0</v>
      </c>
      <c r="M338" s="5">
        <f ca="1" t="shared" si="62"/>
        <v>0</v>
      </c>
      <c r="N338" s="5">
        <f ca="1" t="shared" si="63"/>
        <v>0</v>
      </c>
      <c r="P338" s="5" t="str">
        <f ca="1">IF(Q290&gt;45,46,"-")</f>
        <v>-</v>
      </c>
      <c r="Q338" s="5">
        <f ca="1" t="shared" si="64"/>
        <v>0</v>
      </c>
      <c r="R338" s="5">
        <f ca="1" t="shared" si="65"/>
        <v>0</v>
      </c>
      <c r="S338" s="5">
        <f ca="1" t="shared" si="66"/>
        <v>0</v>
      </c>
      <c r="T338" s="5">
        <f ca="1" t="shared" si="67"/>
        <v>0</v>
      </c>
      <c r="U338" s="5">
        <f ca="1" t="shared" si="57"/>
        <v>0</v>
      </c>
      <c r="V338" s="5">
        <f ca="1" t="shared" si="68"/>
        <v>0</v>
      </c>
      <c r="W338" s="5">
        <f ca="1" t="shared" si="69"/>
        <v>0</v>
      </c>
    </row>
    <row r="339" spans="7:23" ht="15.75" customHeight="1">
      <c r="G339" s="5" t="str">
        <f ca="1">IF(H290&gt;46,47,"-")</f>
        <v>-</v>
      </c>
      <c r="H339" s="5">
        <f ca="1" t="shared" si="58"/>
        <v>0</v>
      </c>
      <c r="I339" s="5">
        <f ca="1" t="shared" si="59"/>
        <v>0</v>
      </c>
      <c r="J339" s="5">
        <f ca="1" t="shared" si="60"/>
        <v>0</v>
      </c>
      <c r="K339" s="5">
        <f ca="1" t="shared" si="61"/>
        <v>0</v>
      </c>
      <c r="L339" s="5">
        <f ca="1" t="shared" si="56"/>
        <v>0</v>
      </c>
      <c r="M339" s="5">
        <f ca="1" t="shared" si="62"/>
        <v>0</v>
      </c>
      <c r="N339" s="5">
        <f ca="1" t="shared" si="63"/>
        <v>0</v>
      </c>
      <c r="P339" s="5" t="str">
        <f ca="1">IF(Q290&gt;46,47,"-")</f>
        <v>-</v>
      </c>
      <c r="Q339" s="5">
        <f ca="1" t="shared" si="64"/>
        <v>0</v>
      </c>
      <c r="R339" s="5">
        <f ca="1" t="shared" si="65"/>
        <v>0</v>
      </c>
      <c r="S339" s="5">
        <f ca="1" t="shared" si="66"/>
        <v>0</v>
      </c>
      <c r="T339" s="5">
        <f ca="1" t="shared" si="67"/>
        <v>0</v>
      </c>
      <c r="U339" s="5">
        <f ca="1" t="shared" si="57"/>
        <v>0</v>
      </c>
      <c r="V339" s="5">
        <f ca="1" t="shared" si="68"/>
        <v>0</v>
      </c>
      <c r="W339" s="5">
        <f ca="1" t="shared" si="69"/>
        <v>0</v>
      </c>
    </row>
    <row r="340" spans="7:23" ht="15.75" customHeight="1">
      <c r="G340" s="5" t="str">
        <f ca="1">IF(H290&gt;47,48,"-")</f>
        <v>-</v>
      </c>
      <c r="H340" s="5">
        <f ca="1" t="shared" si="58"/>
        <v>0</v>
      </c>
      <c r="I340" s="5">
        <f ca="1" t="shared" si="59"/>
        <v>0</v>
      </c>
      <c r="J340" s="5">
        <f ca="1" t="shared" si="60"/>
        <v>0</v>
      </c>
      <c r="K340" s="5">
        <f ca="1" t="shared" si="61"/>
        <v>0</v>
      </c>
      <c r="L340" s="5">
        <f ca="1" t="shared" si="56"/>
        <v>0</v>
      </c>
      <c r="M340" s="5">
        <f ca="1" t="shared" si="62"/>
        <v>0</v>
      </c>
      <c r="N340" s="5">
        <f ca="1" t="shared" si="63"/>
        <v>0</v>
      </c>
      <c r="P340" s="5" t="str">
        <f ca="1">IF(Q290&gt;47,48,"-")</f>
        <v>-</v>
      </c>
      <c r="Q340" s="5">
        <f ca="1" t="shared" si="64"/>
        <v>0</v>
      </c>
      <c r="R340" s="5">
        <f ca="1" t="shared" si="65"/>
        <v>0</v>
      </c>
      <c r="S340" s="5">
        <f ca="1" t="shared" si="66"/>
        <v>0</v>
      </c>
      <c r="T340" s="5">
        <f ca="1" t="shared" si="67"/>
        <v>0</v>
      </c>
      <c r="U340" s="5">
        <f ca="1" t="shared" si="57"/>
        <v>0</v>
      </c>
      <c r="V340" s="5">
        <f ca="1" t="shared" si="68"/>
        <v>0</v>
      </c>
      <c r="W340" s="5">
        <f ca="1" t="shared" si="69"/>
        <v>0</v>
      </c>
    </row>
    <row r="341" spans="7:23" ht="15.75" customHeight="1">
      <c r="G341" s="5" t="str">
        <f ca="1">IF(H290&gt;48,49,"-")</f>
        <v>-</v>
      </c>
      <c r="H341" s="5">
        <f ca="1" t="shared" si="58"/>
        <v>0</v>
      </c>
      <c r="I341" s="5">
        <f ca="1" t="shared" si="59"/>
        <v>0</v>
      </c>
      <c r="J341" s="5">
        <f ca="1" t="shared" si="60"/>
        <v>0</v>
      </c>
      <c r="K341" s="5">
        <f ca="1" t="shared" si="61"/>
        <v>0</v>
      </c>
      <c r="L341" s="5">
        <f ca="1" t="shared" si="56"/>
        <v>0</v>
      </c>
      <c r="M341" s="5">
        <f ca="1" t="shared" si="62"/>
        <v>0</v>
      </c>
      <c r="N341" s="5">
        <f ca="1" t="shared" si="63"/>
        <v>0</v>
      </c>
      <c r="P341" s="5" t="str">
        <f ca="1">IF(Q290&gt;48,49,"-")</f>
        <v>-</v>
      </c>
      <c r="Q341" s="5">
        <f ca="1" t="shared" si="64"/>
        <v>0</v>
      </c>
      <c r="R341" s="5">
        <f ca="1" t="shared" si="65"/>
        <v>0</v>
      </c>
      <c r="S341" s="5">
        <f ca="1" t="shared" si="66"/>
        <v>0</v>
      </c>
      <c r="T341" s="5">
        <f ca="1" t="shared" si="67"/>
        <v>0</v>
      </c>
      <c r="U341" s="5">
        <f ca="1" t="shared" si="57"/>
        <v>0</v>
      </c>
      <c r="V341" s="5">
        <f ca="1" t="shared" si="68"/>
        <v>0</v>
      </c>
      <c r="W341" s="5">
        <f ca="1" t="shared" si="69"/>
        <v>0</v>
      </c>
    </row>
    <row r="342" spans="7:23" ht="15.75" customHeight="1">
      <c r="G342" s="5" t="str">
        <f ca="1">IF(H290&gt;49,50,"-")</f>
        <v>-</v>
      </c>
      <c r="H342" s="5">
        <f ca="1" t="shared" si="58"/>
        <v>0</v>
      </c>
      <c r="I342" s="5">
        <f ca="1" t="shared" si="59"/>
        <v>0</v>
      </c>
      <c r="J342" s="5">
        <f ca="1" t="shared" si="60"/>
        <v>0</v>
      </c>
      <c r="K342" s="5">
        <f ca="1" t="shared" si="61"/>
        <v>0</v>
      </c>
      <c r="L342" s="5">
        <f ca="1" t="shared" si="56"/>
        <v>0</v>
      </c>
      <c r="M342" s="5">
        <f ca="1" t="shared" si="62"/>
        <v>0</v>
      </c>
      <c r="N342" s="5">
        <f ca="1" t="shared" si="63"/>
        <v>0</v>
      </c>
      <c r="P342" s="5" t="str">
        <f ca="1">IF(Q290&gt;49,50,"-")</f>
        <v>-</v>
      </c>
      <c r="Q342" s="5">
        <f ca="1" t="shared" si="64"/>
        <v>0</v>
      </c>
      <c r="R342" s="5">
        <f ca="1" t="shared" si="65"/>
        <v>0</v>
      </c>
      <c r="S342" s="5">
        <f ca="1" t="shared" si="66"/>
        <v>0</v>
      </c>
      <c r="T342" s="5">
        <f ca="1" t="shared" si="67"/>
        <v>0</v>
      </c>
      <c r="U342" s="5">
        <f ca="1" t="shared" si="57"/>
        <v>0</v>
      </c>
      <c r="V342" s="5">
        <f ca="1" t="shared" si="68"/>
        <v>0</v>
      </c>
      <c r="W342" s="5">
        <f ca="1" t="shared" si="69"/>
        <v>0</v>
      </c>
    </row>
    <row r="343" spans="7:23" ht="15.75" customHeight="1">
      <c r="G343" s="5" t="str">
        <f ca="1">IF(H290&gt;50,51,"-")</f>
        <v>-</v>
      </c>
      <c r="H343" s="5">
        <f ca="1" t="shared" si="58"/>
        <v>0</v>
      </c>
      <c r="I343" s="5">
        <f ca="1" t="shared" si="59"/>
        <v>0</v>
      </c>
      <c r="J343" s="5">
        <f ca="1" t="shared" si="60"/>
        <v>0</v>
      </c>
      <c r="K343" s="5">
        <f ca="1" t="shared" si="61"/>
        <v>0</v>
      </c>
      <c r="L343" s="5">
        <f ca="1" t="shared" si="56"/>
        <v>0</v>
      </c>
      <c r="M343" s="5">
        <f ca="1" t="shared" si="62"/>
        <v>0</v>
      </c>
      <c r="N343" s="5">
        <f ca="1" t="shared" si="63"/>
        <v>0</v>
      </c>
      <c r="P343" s="5" t="str">
        <f ca="1">IF(Q290&gt;50,51,"-")</f>
        <v>-</v>
      </c>
      <c r="Q343" s="5">
        <f ca="1" t="shared" si="64"/>
        <v>0</v>
      </c>
      <c r="R343" s="5">
        <f ca="1" t="shared" si="65"/>
        <v>0</v>
      </c>
      <c r="S343" s="5">
        <f ca="1" t="shared" si="66"/>
        <v>0</v>
      </c>
      <c r="T343" s="5">
        <f ca="1" t="shared" si="67"/>
        <v>0</v>
      </c>
      <c r="U343" s="5">
        <f ca="1" t="shared" si="57"/>
        <v>0</v>
      </c>
      <c r="V343" s="5">
        <f ca="1" t="shared" si="68"/>
        <v>0</v>
      </c>
      <c r="W343" s="5">
        <f ca="1" t="shared" si="69"/>
        <v>0</v>
      </c>
    </row>
    <row r="344" spans="7:23" ht="15.75" customHeight="1">
      <c r="G344" s="5" t="str">
        <f ca="1">IF(H290&gt;51,52,"-")</f>
        <v>-</v>
      </c>
      <c r="H344" s="5">
        <f ca="1" t="shared" si="58"/>
        <v>0</v>
      </c>
      <c r="I344" s="5">
        <f ca="1" t="shared" si="59"/>
        <v>0</v>
      </c>
      <c r="J344" s="5">
        <f ca="1" t="shared" si="60"/>
        <v>0</v>
      </c>
      <c r="K344" s="5">
        <f ca="1" t="shared" si="61"/>
        <v>0</v>
      </c>
      <c r="L344" s="5">
        <f ca="1" t="shared" si="56"/>
        <v>0</v>
      </c>
      <c r="M344" s="5">
        <f ca="1" t="shared" si="62"/>
        <v>0</v>
      </c>
      <c r="N344" s="5">
        <f ca="1" t="shared" si="63"/>
        <v>0</v>
      </c>
      <c r="P344" s="5" t="str">
        <f ca="1">IF(Q290&gt;51,52,"-")</f>
        <v>-</v>
      </c>
      <c r="Q344" s="5">
        <f ca="1" t="shared" si="64"/>
        <v>0</v>
      </c>
      <c r="R344" s="5">
        <f ca="1" t="shared" si="65"/>
        <v>0</v>
      </c>
      <c r="S344" s="5">
        <f ca="1" t="shared" si="66"/>
        <v>0</v>
      </c>
      <c r="T344" s="5">
        <f ca="1" t="shared" si="67"/>
        <v>0</v>
      </c>
      <c r="U344" s="5">
        <f ca="1" t="shared" si="57"/>
        <v>0</v>
      </c>
      <c r="V344" s="5">
        <f ca="1" t="shared" si="68"/>
        <v>0</v>
      </c>
      <c r="W344" s="5">
        <f ca="1" t="shared" si="69"/>
        <v>0</v>
      </c>
    </row>
    <row r="345" spans="7:23" ht="15.75" customHeight="1">
      <c r="G345" s="5" t="str">
        <f ca="1">IF(H290&gt;52,53,"-")</f>
        <v>-</v>
      </c>
      <c r="H345" s="5">
        <f ca="1" t="shared" si="58"/>
        <v>0</v>
      </c>
      <c r="I345" s="5">
        <f ca="1" t="shared" si="59"/>
        <v>0</v>
      </c>
      <c r="J345" s="5">
        <f ca="1" t="shared" si="60"/>
        <v>0</v>
      </c>
      <c r="K345" s="5">
        <f ca="1" t="shared" si="61"/>
        <v>0</v>
      </c>
      <c r="L345" s="5">
        <f ca="1" t="shared" si="56"/>
        <v>0</v>
      </c>
      <c r="M345" s="5">
        <f ca="1" t="shared" si="62"/>
        <v>0</v>
      </c>
      <c r="N345" s="5">
        <f ca="1" t="shared" si="63"/>
        <v>0</v>
      </c>
      <c r="P345" s="5" t="str">
        <f ca="1">IF(Q290&gt;52,53,"-")</f>
        <v>-</v>
      </c>
      <c r="Q345" s="5">
        <f ca="1" t="shared" si="64"/>
        <v>0</v>
      </c>
      <c r="R345" s="5">
        <f ca="1" t="shared" si="65"/>
        <v>0</v>
      </c>
      <c r="S345" s="5">
        <f ca="1" t="shared" si="66"/>
        <v>0</v>
      </c>
      <c r="T345" s="5">
        <f ca="1" t="shared" si="67"/>
        <v>0</v>
      </c>
      <c r="U345" s="5">
        <f ca="1" t="shared" si="57"/>
        <v>0</v>
      </c>
      <c r="V345" s="5">
        <f ca="1" t="shared" si="68"/>
        <v>0</v>
      </c>
      <c r="W345" s="5">
        <f ca="1" t="shared" si="69"/>
        <v>0</v>
      </c>
    </row>
    <row r="346" spans="7:23" ht="15.75" customHeight="1">
      <c r="G346" s="5" t="str">
        <f ca="1">IF(H290&gt;53,54,"-")</f>
        <v>-</v>
      </c>
      <c r="H346" s="5">
        <f ca="1" t="shared" si="58"/>
        <v>0</v>
      </c>
      <c r="I346" s="5">
        <f ca="1" t="shared" si="59"/>
        <v>0</v>
      </c>
      <c r="J346" s="5">
        <f ca="1" t="shared" si="60"/>
        <v>0</v>
      </c>
      <c r="K346" s="5">
        <f ca="1" t="shared" si="61"/>
        <v>0</v>
      </c>
      <c r="L346" s="5">
        <f ca="1" t="shared" si="56"/>
        <v>0</v>
      </c>
      <c r="M346" s="5">
        <f ca="1" t="shared" si="62"/>
        <v>0</v>
      </c>
      <c r="N346" s="5">
        <f ca="1" t="shared" si="63"/>
        <v>0</v>
      </c>
      <c r="P346" s="5" t="str">
        <f ca="1">IF(Q290&gt;53,54,"-")</f>
        <v>-</v>
      </c>
      <c r="Q346" s="5">
        <f ca="1" t="shared" si="64"/>
        <v>0</v>
      </c>
      <c r="R346" s="5">
        <f ca="1" t="shared" si="65"/>
        <v>0</v>
      </c>
      <c r="S346" s="5">
        <f ca="1" t="shared" si="66"/>
        <v>0</v>
      </c>
      <c r="T346" s="5">
        <f ca="1" t="shared" si="67"/>
        <v>0</v>
      </c>
      <c r="U346" s="5">
        <f ca="1" t="shared" si="57"/>
        <v>0</v>
      </c>
      <c r="V346" s="5">
        <f ca="1" t="shared" si="68"/>
        <v>0</v>
      </c>
      <c r="W346" s="5">
        <f ca="1" t="shared" si="69"/>
        <v>0</v>
      </c>
    </row>
    <row r="347" spans="7:23" ht="15.75" customHeight="1">
      <c r="G347" s="5" t="str">
        <f ca="1">IF(H290&gt;54,55,"-")</f>
        <v>-</v>
      </c>
      <c r="H347" s="5">
        <f ca="1" t="shared" si="58"/>
        <v>0</v>
      </c>
      <c r="I347" s="5">
        <f ca="1" t="shared" si="59"/>
        <v>0</v>
      </c>
      <c r="J347" s="5">
        <f ca="1" t="shared" si="60"/>
        <v>0</v>
      </c>
      <c r="K347" s="5">
        <f ca="1" t="shared" si="61"/>
        <v>0</v>
      </c>
      <c r="L347" s="5">
        <f ca="1" t="shared" si="56"/>
        <v>0</v>
      </c>
      <c r="M347" s="5">
        <f ca="1" t="shared" si="62"/>
        <v>0</v>
      </c>
      <c r="N347" s="5">
        <f ca="1" t="shared" si="63"/>
        <v>0</v>
      </c>
      <c r="P347" s="5" t="str">
        <f ca="1">IF(Q290&gt;54,55,"-")</f>
        <v>-</v>
      </c>
      <c r="Q347" s="5">
        <f ca="1" t="shared" si="64"/>
        <v>0</v>
      </c>
      <c r="R347" s="5">
        <f ca="1" t="shared" si="65"/>
        <v>0</v>
      </c>
      <c r="S347" s="5">
        <f ca="1" t="shared" si="66"/>
        <v>0</v>
      </c>
      <c r="T347" s="5">
        <f ca="1" t="shared" si="67"/>
        <v>0</v>
      </c>
      <c r="U347" s="5">
        <f ca="1" t="shared" si="57"/>
        <v>0</v>
      </c>
      <c r="V347" s="5">
        <f ca="1" t="shared" si="68"/>
        <v>0</v>
      </c>
      <c r="W347" s="5">
        <f ca="1" t="shared" si="69"/>
        <v>0</v>
      </c>
    </row>
    <row r="348" spans="7:23" ht="15.75" customHeight="1">
      <c r="G348" s="5" t="str">
        <f ca="1">IF(H290&gt;55,56,"-")</f>
        <v>-</v>
      </c>
      <c r="H348" s="5">
        <f ca="1" t="shared" si="58"/>
        <v>0</v>
      </c>
      <c r="I348" s="5">
        <f ca="1" t="shared" si="59"/>
        <v>0</v>
      </c>
      <c r="J348" s="5">
        <f ca="1" t="shared" si="60"/>
        <v>0</v>
      </c>
      <c r="K348" s="5">
        <f ca="1" t="shared" si="61"/>
        <v>0</v>
      </c>
      <c r="L348" s="5">
        <f ca="1" t="shared" si="56"/>
        <v>0</v>
      </c>
      <c r="M348" s="5">
        <f ca="1" t="shared" si="62"/>
        <v>0</v>
      </c>
      <c r="N348" s="5">
        <f ca="1" t="shared" si="63"/>
        <v>0</v>
      </c>
      <c r="P348" s="5" t="str">
        <f ca="1">IF(Q290&gt;55,56,"-")</f>
        <v>-</v>
      </c>
      <c r="Q348" s="5">
        <f ca="1" t="shared" si="64"/>
        <v>0</v>
      </c>
      <c r="R348" s="5">
        <f ca="1" t="shared" si="65"/>
        <v>0</v>
      </c>
      <c r="S348" s="5">
        <f ca="1" t="shared" si="66"/>
        <v>0</v>
      </c>
      <c r="T348" s="5">
        <f ca="1" t="shared" si="67"/>
        <v>0</v>
      </c>
      <c r="U348" s="5">
        <f ca="1" t="shared" si="57"/>
        <v>0</v>
      </c>
      <c r="V348" s="5">
        <f ca="1" t="shared" si="68"/>
        <v>0</v>
      </c>
      <c r="W348" s="5">
        <f ca="1" t="shared" si="69"/>
        <v>0</v>
      </c>
    </row>
    <row r="349" spans="7:23" ht="15.75" customHeight="1">
      <c r="G349" s="5" t="str">
        <f ca="1">IF(H290&gt;56,57,"-")</f>
        <v>-</v>
      </c>
      <c r="H349" s="5">
        <f ca="1" t="shared" si="58"/>
        <v>0</v>
      </c>
      <c r="I349" s="5">
        <f ca="1" t="shared" si="59"/>
        <v>0</v>
      </c>
      <c r="J349" s="5">
        <f ca="1" t="shared" si="60"/>
        <v>0</v>
      </c>
      <c r="K349" s="5">
        <f ca="1" t="shared" si="61"/>
        <v>0</v>
      </c>
      <c r="L349" s="5">
        <f ca="1" t="shared" si="56"/>
        <v>0</v>
      </c>
      <c r="M349" s="5">
        <f ca="1" t="shared" si="62"/>
        <v>0</v>
      </c>
      <c r="N349" s="5">
        <f ca="1" t="shared" si="63"/>
        <v>0</v>
      </c>
      <c r="P349" s="5" t="str">
        <f ca="1">IF(Q290&gt;56,57,"-")</f>
        <v>-</v>
      </c>
      <c r="Q349" s="5">
        <f ca="1" t="shared" si="64"/>
        <v>0</v>
      </c>
      <c r="R349" s="5">
        <f ca="1" t="shared" si="65"/>
        <v>0</v>
      </c>
      <c r="S349" s="5">
        <f ca="1" t="shared" si="66"/>
        <v>0</v>
      </c>
      <c r="T349" s="5">
        <f ca="1" t="shared" si="67"/>
        <v>0</v>
      </c>
      <c r="U349" s="5">
        <f ca="1" t="shared" si="57"/>
        <v>0</v>
      </c>
      <c r="V349" s="5">
        <f ca="1" t="shared" si="68"/>
        <v>0</v>
      </c>
      <c r="W349" s="5">
        <f ca="1" t="shared" si="69"/>
        <v>0</v>
      </c>
    </row>
    <row r="350" spans="7:23" ht="15.75" customHeight="1">
      <c r="G350" s="5" t="str">
        <f ca="1">IF(H290&gt;57,58,"-")</f>
        <v>-</v>
      </c>
      <c r="H350" s="5">
        <f ca="1" t="shared" si="58"/>
        <v>0</v>
      </c>
      <c r="I350" s="5">
        <f ca="1" t="shared" si="59"/>
        <v>0</v>
      </c>
      <c r="J350" s="5">
        <f ca="1" t="shared" si="60"/>
        <v>0</v>
      </c>
      <c r="K350" s="5">
        <f ca="1" t="shared" si="61"/>
        <v>0</v>
      </c>
      <c r="L350" s="5">
        <f ca="1" t="shared" si="56"/>
        <v>0</v>
      </c>
      <c r="M350" s="5">
        <f ca="1" t="shared" si="62"/>
        <v>0</v>
      </c>
      <c r="N350" s="5">
        <f ca="1" t="shared" si="63"/>
        <v>0</v>
      </c>
      <c r="P350" s="5" t="str">
        <f ca="1">IF(Q290&gt;57,58,"-")</f>
        <v>-</v>
      </c>
      <c r="Q350" s="5">
        <f ca="1" t="shared" si="64"/>
        <v>0</v>
      </c>
      <c r="R350" s="5">
        <f ca="1" t="shared" si="65"/>
        <v>0</v>
      </c>
      <c r="S350" s="5">
        <f ca="1" t="shared" si="66"/>
        <v>0</v>
      </c>
      <c r="T350" s="5">
        <f ca="1" t="shared" si="67"/>
        <v>0</v>
      </c>
      <c r="U350" s="5">
        <f ca="1" t="shared" si="57"/>
        <v>0</v>
      </c>
      <c r="V350" s="5">
        <f ca="1" t="shared" si="68"/>
        <v>0</v>
      </c>
      <c r="W350" s="5">
        <f ca="1" t="shared" si="69"/>
        <v>0</v>
      </c>
    </row>
    <row r="351" spans="7:23" ht="15.75" customHeight="1">
      <c r="G351" s="5" t="str">
        <f ca="1">IF(H290&gt;58,59,"-")</f>
        <v>-</v>
      </c>
      <c r="H351" s="5">
        <f ca="1" t="shared" si="58"/>
        <v>0</v>
      </c>
      <c r="I351" s="5">
        <f ca="1" t="shared" si="59"/>
        <v>0</v>
      </c>
      <c r="J351" s="5">
        <f ca="1" t="shared" si="60"/>
        <v>0</v>
      </c>
      <c r="K351" s="5">
        <f ca="1" t="shared" si="61"/>
        <v>0</v>
      </c>
      <c r="L351" s="5">
        <f ca="1" t="shared" si="56"/>
        <v>0</v>
      </c>
      <c r="M351" s="5">
        <f ca="1" t="shared" si="62"/>
        <v>0</v>
      </c>
      <c r="N351" s="5">
        <f ca="1" t="shared" si="63"/>
        <v>0</v>
      </c>
      <c r="P351" s="5" t="str">
        <f ca="1">IF(Q290&gt;58,59,"-")</f>
        <v>-</v>
      </c>
      <c r="Q351" s="5">
        <f ca="1" t="shared" si="64"/>
        <v>0</v>
      </c>
      <c r="R351" s="5">
        <f ca="1" t="shared" si="65"/>
        <v>0</v>
      </c>
      <c r="S351" s="5">
        <f ca="1" t="shared" si="66"/>
        <v>0</v>
      </c>
      <c r="T351" s="5">
        <f ca="1" t="shared" si="67"/>
        <v>0</v>
      </c>
      <c r="U351" s="5">
        <f ca="1" t="shared" si="57"/>
        <v>0</v>
      </c>
      <c r="V351" s="5">
        <f ca="1" t="shared" si="68"/>
        <v>0</v>
      </c>
      <c r="W351" s="5">
        <f ca="1" t="shared" si="69"/>
        <v>0</v>
      </c>
    </row>
    <row r="352" spans="7:23" ht="15.75" customHeight="1">
      <c r="G352" s="5" t="str">
        <f ca="1">IF(H290&gt;59,60,"-")</f>
        <v>-</v>
      </c>
      <c r="H352" s="5">
        <f ca="1" t="shared" si="58"/>
        <v>0</v>
      </c>
      <c r="I352" s="5">
        <f ca="1" t="shared" si="59"/>
        <v>0</v>
      </c>
      <c r="J352" s="5">
        <f ca="1" t="shared" si="60"/>
        <v>0</v>
      </c>
      <c r="K352" s="5">
        <f ca="1" t="shared" si="61"/>
        <v>0</v>
      </c>
      <c r="L352" s="5">
        <f ca="1" t="shared" si="56"/>
        <v>0</v>
      </c>
      <c r="M352" s="5">
        <f ca="1" t="shared" si="62"/>
        <v>0</v>
      </c>
      <c r="N352" s="5">
        <f ca="1" t="shared" si="63"/>
        <v>0</v>
      </c>
      <c r="P352" s="5" t="str">
        <f ca="1">IF(Q290&gt;59,60,"-")</f>
        <v>-</v>
      </c>
      <c r="Q352" s="5">
        <f ca="1" t="shared" si="64"/>
        <v>0</v>
      </c>
      <c r="R352" s="5">
        <f ca="1" t="shared" si="65"/>
        <v>0</v>
      </c>
      <c r="S352" s="5">
        <f ca="1" t="shared" si="66"/>
        <v>0</v>
      </c>
      <c r="T352" s="5">
        <f ca="1" t="shared" si="67"/>
        <v>0</v>
      </c>
      <c r="U352" s="5">
        <f ca="1" t="shared" si="57"/>
        <v>0</v>
      </c>
      <c r="V352" s="5">
        <f ca="1" t="shared" si="68"/>
        <v>0</v>
      </c>
      <c r="W352" s="5">
        <f ca="1" t="shared" si="69"/>
        <v>0</v>
      </c>
    </row>
    <row r="354" ht="15.75" customHeight="1" thickBot="1"/>
    <row r="355" spans="7:17" ht="15.75" customHeight="1" thickBot="1">
      <c r="G355" s="120" t="s">
        <v>139</v>
      </c>
      <c r="H355" s="121">
        <f ca="1">C8</f>
        <v>29</v>
      </c>
      <c r="P355" s="120" t="s">
        <v>140</v>
      </c>
      <c r="Q355" s="121">
        <f ca="1">D8</f>
        <v>7</v>
      </c>
    </row>
    <row r="357" spans="7:23" ht="15.75" customHeight="1">
      <c r="G357" s="117" t="s">
        <v>44</v>
      </c>
      <c r="H357" s="117" t="s">
        <v>14</v>
      </c>
      <c r="I357" s="117" t="s">
        <v>10</v>
      </c>
      <c r="J357" s="117" t="s">
        <v>95</v>
      </c>
      <c r="K357" s="117" t="s">
        <v>96</v>
      </c>
      <c r="L357" s="117" t="s">
        <v>45</v>
      </c>
      <c r="M357" s="117" t="s">
        <v>108</v>
      </c>
      <c r="N357" s="117" t="s">
        <v>100</v>
      </c>
      <c r="P357" s="117" t="s">
        <v>44</v>
      </c>
      <c r="Q357" s="117" t="s">
        <v>14</v>
      </c>
      <c r="R357" s="117" t="s">
        <v>10</v>
      </c>
      <c r="S357" s="117" t="s">
        <v>95</v>
      </c>
      <c r="T357" s="117" t="s">
        <v>96</v>
      </c>
      <c r="U357" s="117" t="s">
        <v>45</v>
      </c>
      <c r="V357" s="117" t="s">
        <v>108</v>
      </c>
      <c r="W357" s="117" t="s">
        <v>100</v>
      </c>
    </row>
    <row r="358" spans="7:23" ht="15.75" customHeight="1">
      <c r="G358" s="5">
        <f ca="1">IF(H355&gt;0,1,"-")</f>
        <v>1</v>
      </c>
      <c r="H358" s="5">
        <f ca="1">IF(G358&lt;&gt;"-",RANDBETWEEN(1,3),0)</f>
        <v>3</v>
      </c>
      <c r="I358" s="5">
        <f ca="1">IF(H358=1,RANDBETWEEN(1,10),IF(H358=2,RANDBETWEEN(11,50),IF(H358=3,RANDBETWEEN(51,200),0)))</f>
        <v>196</v>
      </c>
      <c r="J358" s="5">
        <f ca="1">I358*RANDBETWEEN($I$24,$J$24)</f>
        <v>588</v>
      </c>
      <c r="K358" s="5">
        <f ca="1">IF(G358&lt;&gt;"-",RANDBETWEEN($I$25,$J$25),0)</f>
        <v>36</v>
      </c>
      <c r="L358" s="5">
        <f aca="true" t="shared" si="70" ref="L358:L417">IF(I358&lt;1,0,IF(I358&lt;2,1,IF(I358&lt;3,2,RANDBETWEEN(1,3))))</f>
        <v>2</v>
      </c>
      <c r="M358" s="5">
        <f ca="1">IF(G358&lt;&gt;"-",IF(I358&gt;10,RANDBETWEEN(0,10),RANDBETWEEN(0,I358)),0)</f>
        <v>3</v>
      </c>
      <c r="N358" s="5">
        <f ca="1">IF(G358&lt;&gt;"-",IF(I358&gt;199,1,IF(I358&gt;99,IF(M358&gt;3,1,0),0)),0)</f>
        <v>0</v>
      </c>
      <c r="P358" s="5">
        <f ca="1">IF(Q355&gt;0,1,"-")</f>
        <v>1</v>
      </c>
      <c r="Q358" s="5">
        <f ca="1">IF(P358&lt;&gt;"-",RANDBETWEEN(1,3),0)</f>
        <v>1</v>
      </c>
      <c r="R358" s="5">
        <f ca="1">IF(Q358=1,RANDBETWEEN(1,10),IF(Q358=2,RANDBETWEEN(11,50),IF(Q358=3,RANDBETWEEN(51,200),0)))</f>
        <v>8</v>
      </c>
      <c r="S358" s="5">
        <f ca="1">R358*RANDBETWEEN($I$24,$J$24)</f>
        <v>16</v>
      </c>
      <c r="T358" s="5">
        <f ca="1">IF(P358&lt;&gt;"-",RANDBETWEEN($I$25,$J$25),0)</f>
        <v>20</v>
      </c>
      <c r="U358" s="5">
        <f aca="true" t="shared" si="71" ref="U358:U417">IF(R358&lt;1,0,IF(R358&lt;2,1,IF(R358&lt;3,2,RANDBETWEEN(1,3))))</f>
        <v>1</v>
      </c>
      <c r="V358" s="5">
        <f ca="1">IF(P358&lt;&gt;"-",IF(R358&gt;10,RANDBETWEEN(0,10),RANDBETWEEN(0,R358)),0)</f>
        <v>7</v>
      </c>
      <c r="W358" s="5">
        <f ca="1">IF(P358&lt;&gt;"-",IF(R358&gt;199,1,IF(R358&gt;99,IF(V358&gt;3,1,0),0)),0)</f>
        <v>0</v>
      </c>
    </row>
    <row r="359" spans="7:23" ht="15.75" customHeight="1">
      <c r="G359" s="5">
        <f ca="1">IF(H355&gt;1,2,"-")</f>
        <v>2</v>
      </c>
      <c r="H359" s="5">
        <f aca="true" t="shared" si="72" ref="H359:H417">IF(G359&lt;&gt;"-",RANDBETWEEN(1,3),0)</f>
        <v>2</v>
      </c>
      <c r="I359" s="5">
        <f aca="true" t="shared" si="73" ref="I359:I417">IF(H359=1,RANDBETWEEN(1,10),IF(H359=2,RANDBETWEEN(11,50),IF(H359=3,RANDBETWEEN(51,200),0)))</f>
        <v>24</v>
      </c>
      <c r="J359" s="5">
        <f aca="true" t="shared" si="74" ref="J359:J417">I359*RANDBETWEEN($I$24,$J$24)</f>
        <v>72</v>
      </c>
      <c r="K359" s="5">
        <f aca="true" t="shared" si="75" ref="K359:K417">IF(G359&lt;&gt;"-",RANDBETWEEN($I$25,$J$25),0)</f>
        <v>24</v>
      </c>
      <c r="L359" s="5">
        <f ca="1" t="shared" si="70"/>
        <v>3</v>
      </c>
      <c r="M359" s="5">
        <f aca="true" t="shared" si="76" ref="M359:M417">IF(G359&lt;&gt;"-",IF(I359&gt;10,RANDBETWEEN(0,10),RANDBETWEEN(0,I359)),0)</f>
        <v>5</v>
      </c>
      <c r="N359" s="5">
        <f aca="true" t="shared" si="77" ref="N359:N417">IF(G359&lt;&gt;"-",IF(I359&gt;199,1,IF(I359&gt;99,IF(M359&gt;3,1,0),0)),0)</f>
        <v>0</v>
      </c>
      <c r="P359" s="5">
        <f ca="1">IF(Q355&gt;1,2,"-")</f>
        <v>2</v>
      </c>
      <c r="Q359" s="5">
        <f aca="true" t="shared" si="78" ref="Q359:Q417">IF(P359&lt;&gt;"-",RANDBETWEEN(1,3),0)</f>
        <v>3</v>
      </c>
      <c r="R359" s="5">
        <f aca="true" t="shared" si="79" ref="R359:R417">IF(Q359=1,RANDBETWEEN(1,10),IF(Q359=2,RANDBETWEEN(11,50),IF(Q359=3,RANDBETWEEN(51,200),0)))</f>
        <v>154</v>
      </c>
      <c r="S359" s="5">
        <f aca="true" t="shared" si="80" ref="S359:S417">R359*RANDBETWEEN($I$24,$J$24)</f>
        <v>308</v>
      </c>
      <c r="T359" s="5">
        <f aca="true" t="shared" si="81" ref="T359:T417">IF(P359&lt;&gt;"-",RANDBETWEEN($I$25,$J$25),0)</f>
        <v>26</v>
      </c>
      <c r="U359" s="5">
        <f ca="1" t="shared" si="71"/>
        <v>3</v>
      </c>
      <c r="V359" s="5">
        <f aca="true" t="shared" si="82" ref="V359:V417">IF(P359&lt;&gt;"-",IF(R359&gt;10,RANDBETWEEN(0,10),RANDBETWEEN(0,R359)),0)</f>
        <v>9</v>
      </c>
      <c r="W359" s="5">
        <f aca="true" t="shared" si="83" ref="W359:W417">IF(P359&lt;&gt;"-",IF(R359&gt;199,1,IF(R359&gt;99,IF(V359&gt;3,1,0),0)),0)</f>
        <v>1</v>
      </c>
    </row>
    <row r="360" spans="7:23" ht="15.75" customHeight="1">
      <c r="G360" s="5">
        <f ca="1">IF(H355&gt;2,3,"-")</f>
        <v>3</v>
      </c>
      <c r="H360" s="5">
        <f ca="1" t="shared" si="72"/>
        <v>1</v>
      </c>
      <c r="I360" s="5">
        <f ca="1" t="shared" si="73"/>
        <v>10</v>
      </c>
      <c r="J360" s="5">
        <f ca="1" t="shared" si="74"/>
        <v>20</v>
      </c>
      <c r="K360" s="5">
        <f ca="1" t="shared" si="75"/>
        <v>25</v>
      </c>
      <c r="L360" s="5">
        <f ca="1" t="shared" si="70"/>
        <v>2</v>
      </c>
      <c r="M360" s="5">
        <f ca="1" t="shared" si="76"/>
        <v>4</v>
      </c>
      <c r="N360" s="5">
        <f ca="1" t="shared" si="77"/>
        <v>0</v>
      </c>
      <c r="P360" s="5">
        <f ca="1">IF(Q355&gt;2,3,"-")</f>
        <v>3</v>
      </c>
      <c r="Q360" s="5">
        <f ca="1" t="shared" si="78"/>
        <v>1</v>
      </c>
      <c r="R360" s="5">
        <f ca="1" t="shared" si="79"/>
        <v>8</v>
      </c>
      <c r="S360" s="5">
        <f ca="1" t="shared" si="80"/>
        <v>16</v>
      </c>
      <c r="T360" s="5">
        <f ca="1" t="shared" si="81"/>
        <v>35</v>
      </c>
      <c r="U360" s="5">
        <f ca="1" t="shared" si="71"/>
        <v>3</v>
      </c>
      <c r="V360" s="5">
        <f ca="1" t="shared" si="82"/>
        <v>8</v>
      </c>
      <c r="W360" s="5">
        <f ca="1" t="shared" si="83"/>
        <v>0</v>
      </c>
    </row>
    <row r="361" spans="7:23" ht="15.75" customHeight="1">
      <c r="G361" s="5">
        <f ca="1">IF(H355&gt;3,4,"-")</f>
        <v>4</v>
      </c>
      <c r="H361" s="5">
        <f ca="1" t="shared" si="72"/>
        <v>3</v>
      </c>
      <c r="I361" s="5">
        <f ca="1" t="shared" si="73"/>
        <v>111</v>
      </c>
      <c r="J361" s="5">
        <f ca="1" t="shared" si="74"/>
        <v>333</v>
      </c>
      <c r="K361" s="5">
        <f ca="1" t="shared" si="75"/>
        <v>30</v>
      </c>
      <c r="L361" s="5">
        <f ca="1" t="shared" si="70"/>
        <v>2</v>
      </c>
      <c r="M361" s="5">
        <f ca="1" t="shared" si="76"/>
        <v>8</v>
      </c>
      <c r="N361" s="5">
        <f ca="1" t="shared" si="77"/>
        <v>1</v>
      </c>
      <c r="P361" s="5">
        <f ca="1">IF(Q355&gt;3,4,"-")</f>
        <v>4</v>
      </c>
      <c r="Q361" s="5">
        <f ca="1" t="shared" si="78"/>
        <v>2</v>
      </c>
      <c r="R361" s="5">
        <f ca="1" t="shared" si="79"/>
        <v>14</v>
      </c>
      <c r="S361" s="5">
        <f ca="1" t="shared" si="80"/>
        <v>42</v>
      </c>
      <c r="T361" s="5">
        <f ca="1" t="shared" si="81"/>
        <v>20</v>
      </c>
      <c r="U361" s="5">
        <f ca="1" t="shared" si="71"/>
        <v>3</v>
      </c>
      <c r="V361" s="5">
        <f ca="1" t="shared" si="82"/>
        <v>2</v>
      </c>
      <c r="W361" s="5">
        <f ca="1" t="shared" si="83"/>
        <v>0</v>
      </c>
    </row>
    <row r="362" spans="7:23" ht="15.75" customHeight="1">
      <c r="G362" s="5">
        <f ca="1">IF(H355&gt;4,5,"-")</f>
        <v>5</v>
      </c>
      <c r="H362" s="5">
        <f ca="1" t="shared" si="72"/>
        <v>2</v>
      </c>
      <c r="I362" s="5">
        <f ca="1" t="shared" si="73"/>
        <v>23</v>
      </c>
      <c r="J362" s="5">
        <f ca="1" t="shared" si="74"/>
        <v>46</v>
      </c>
      <c r="K362" s="5">
        <f ca="1" t="shared" si="75"/>
        <v>34</v>
      </c>
      <c r="L362" s="5">
        <f ca="1" t="shared" si="70"/>
        <v>2</v>
      </c>
      <c r="M362" s="5">
        <f ca="1" t="shared" si="76"/>
        <v>3</v>
      </c>
      <c r="N362" s="5">
        <f ca="1" t="shared" si="77"/>
        <v>0</v>
      </c>
      <c r="P362" s="5">
        <f ca="1">IF(Q355&gt;4,5,"-")</f>
        <v>5</v>
      </c>
      <c r="Q362" s="5">
        <f ca="1" t="shared" si="78"/>
        <v>2</v>
      </c>
      <c r="R362" s="5">
        <f ca="1" t="shared" si="79"/>
        <v>35</v>
      </c>
      <c r="S362" s="5">
        <f ca="1" t="shared" si="80"/>
        <v>105</v>
      </c>
      <c r="T362" s="5">
        <f ca="1" t="shared" si="81"/>
        <v>23</v>
      </c>
      <c r="U362" s="5">
        <f ca="1" t="shared" si="71"/>
        <v>3</v>
      </c>
      <c r="V362" s="5">
        <f ca="1" t="shared" si="82"/>
        <v>2</v>
      </c>
      <c r="W362" s="5">
        <f ca="1" t="shared" si="83"/>
        <v>0</v>
      </c>
    </row>
    <row r="363" spans="7:23" ht="15.75" customHeight="1">
      <c r="G363" s="5">
        <f ca="1">IF(H355&gt;5,6,"-")</f>
        <v>6</v>
      </c>
      <c r="H363" s="5">
        <f ca="1" t="shared" si="72"/>
        <v>3</v>
      </c>
      <c r="I363" s="5">
        <f ca="1" t="shared" si="73"/>
        <v>65</v>
      </c>
      <c r="J363" s="5">
        <f ca="1" t="shared" si="74"/>
        <v>130</v>
      </c>
      <c r="K363" s="5">
        <f ca="1" t="shared" si="75"/>
        <v>30</v>
      </c>
      <c r="L363" s="5">
        <f ca="1" t="shared" si="70"/>
        <v>3</v>
      </c>
      <c r="M363" s="5">
        <f ca="1" t="shared" si="76"/>
        <v>7</v>
      </c>
      <c r="N363" s="5">
        <f ca="1" t="shared" si="77"/>
        <v>0</v>
      </c>
      <c r="P363" s="5">
        <f ca="1">IF(Q355&gt;5,6,"-")</f>
        <v>6</v>
      </c>
      <c r="Q363" s="5">
        <f ca="1" t="shared" si="78"/>
        <v>3</v>
      </c>
      <c r="R363" s="5">
        <f ca="1" t="shared" si="79"/>
        <v>184</v>
      </c>
      <c r="S363" s="5">
        <f ca="1" t="shared" si="80"/>
        <v>552</v>
      </c>
      <c r="T363" s="5">
        <f ca="1" t="shared" si="81"/>
        <v>37</v>
      </c>
      <c r="U363" s="5">
        <f ca="1" t="shared" si="71"/>
        <v>2</v>
      </c>
      <c r="V363" s="5">
        <f ca="1" t="shared" si="82"/>
        <v>0</v>
      </c>
      <c r="W363" s="5">
        <f ca="1" t="shared" si="83"/>
        <v>0</v>
      </c>
    </row>
    <row r="364" spans="7:23" ht="15.75" customHeight="1">
      <c r="G364" s="5">
        <f ca="1">IF(H355&gt;6,7,"-")</f>
        <v>7</v>
      </c>
      <c r="H364" s="5">
        <f ca="1" t="shared" si="72"/>
        <v>3</v>
      </c>
      <c r="I364" s="5">
        <f ca="1" t="shared" si="73"/>
        <v>128</v>
      </c>
      <c r="J364" s="5">
        <f ca="1" t="shared" si="74"/>
        <v>384</v>
      </c>
      <c r="K364" s="5">
        <f ca="1" t="shared" si="75"/>
        <v>26</v>
      </c>
      <c r="L364" s="5">
        <f ca="1" t="shared" si="70"/>
        <v>3</v>
      </c>
      <c r="M364" s="5">
        <f ca="1" t="shared" si="76"/>
        <v>9</v>
      </c>
      <c r="N364" s="5">
        <f ca="1" t="shared" si="77"/>
        <v>1</v>
      </c>
      <c r="P364" s="5">
        <f ca="1">IF(Q355&gt;6,7,"-")</f>
        <v>7</v>
      </c>
      <c r="Q364" s="5">
        <f ca="1" t="shared" si="78"/>
        <v>1</v>
      </c>
      <c r="R364" s="5">
        <f ca="1" t="shared" si="79"/>
        <v>4</v>
      </c>
      <c r="S364" s="5">
        <f ca="1" t="shared" si="80"/>
        <v>12</v>
      </c>
      <c r="T364" s="5">
        <f ca="1" t="shared" si="81"/>
        <v>25</v>
      </c>
      <c r="U364" s="5">
        <f ca="1" t="shared" si="71"/>
        <v>2</v>
      </c>
      <c r="V364" s="5">
        <f ca="1" t="shared" si="82"/>
        <v>4</v>
      </c>
      <c r="W364" s="5">
        <f ca="1" t="shared" si="83"/>
        <v>0</v>
      </c>
    </row>
    <row r="365" spans="7:23" ht="15.75" customHeight="1">
      <c r="G365" s="5">
        <f ca="1">IF(H355&gt;7,8,"-")</f>
        <v>8</v>
      </c>
      <c r="H365" s="5">
        <f ca="1" t="shared" si="72"/>
        <v>2</v>
      </c>
      <c r="I365" s="5">
        <f ca="1" t="shared" si="73"/>
        <v>44</v>
      </c>
      <c r="J365" s="5">
        <f ca="1" t="shared" si="74"/>
        <v>132</v>
      </c>
      <c r="K365" s="5">
        <f ca="1" t="shared" si="75"/>
        <v>37</v>
      </c>
      <c r="L365" s="5">
        <f ca="1" t="shared" si="70"/>
        <v>1</v>
      </c>
      <c r="M365" s="5">
        <f ca="1" t="shared" si="76"/>
        <v>5</v>
      </c>
      <c r="N365" s="5">
        <f ca="1" t="shared" si="77"/>
        <v>0</v>
      </c>
      <c r="P365" s="5" t="str">
        <f ca="1">IF(Q355&gt;7,8,"-")</f>
        <v>-</v>
      </c>
      <c r="Q365" s="5">
        <f ca="1" t="shared" si="78"/>
        <v>0</v>
      </c>
      <c r="R365" s="5">
        <f ca="1" t="shared" si="79"/>
        <v>0</v>
      </c>
      <c r="S365" s="5">
        <f ca="1" t="shared" si="80"/>
        <v>0</v>
      </c>
      <c r="T365" s="5">
        <f ca="1" t="shared" si="81"/>
        <v>0</v>
      </c>
      <c r="U365" s="5">
        <f ca="1" t="shared" si="71"/>
        <v>0</v>
      </c>
      <c r="V365" s="5">
        <f ca="1" t="shared" si="82"/>
        <v>0</v>
      </c>
      <c r="W365" s="5">
        <f ca="1" t="shared" si="83"/>
        <v>0</v>
      </c>
    </row>
    <row r="366" spans="7:23" ht="15.75" customHeight="1">
      <c r="G366" s="5">
        <f ca="1">IF(H355&gt;8,9,"-")</f>
        <v>9</v>
      </c>
      <c r="H366" s="5">
        <f ca="1" t="shared" si="72"/>
        <v>1</v>
      </c>
      <c r="I366" s="5">
        <f ca="1" t="shared" si="73"/>
        <v>10</v>
      </c>
      <c r="J366" s="5">
        <f ca="1" t="shared" si="74"/>
        <v>20</v>
      </c>
      <c r="K366" s="5">
        <f ca="1" t="shared" si="75"/>
        <v>38</v>
      </c>
      <c r="L366" s="5">
        <f ca="1" t="shared" si="70"/>
        <v>1</v>
      </c>
      <c r="M366" s="5">
        <f ca="1" t="shared" si="76"/>
        <v>5</v>
      </c>
      <c r="N366" s="5">
        <f ca="1" t="shared" si="77"/>
        <v>0</v>
      </c>
      <c r="P366" s="5" t="str">
        <f ca="1">IF(Q355&gt;8,9,"-")</f>
        <v>-</v>
      </c>
      <c r="Q366" s="5">
        <f ca="1" t="shared" si="78"/>
        <v>0</v>
      </c>
      <c r="R366" s="5">
        <f ca="1" t="shared" si="79"/>
        <v>0</v>
      </c>
      <c r="S366" s="5">
        <f ca="1" t="shared" si="80"/>
        <v>0</v>
      </c>
      <c r="T366" s="5">
        <f ca="1" t="shared" si="81"/>
        <v>0</v>
      </c>
      <c r="U366" s="5">
        <f ca="1" t="shared" si="71"/>
        <v>0</v>
      </c>
      <c r="V366" s="5">
        <f ca="1" t="shared" si="82"/>
        <v>0</v>
      </c>
      <c r="W366" s="5">
        <f ca="1" t="shared" si="83"/>
        <v>0</v>
      </c>
    </row>
    <row r="367" spans="7:23" ht="15.75" customHeight="1">
      <c r="G367" s="5">
        <f ca="1">IF(H355&gt;9,10,"-")</f>
        <v>10</v>
      </c>
      <c r="H367" s="5">
        <f ca="1" t="shared" si="72"/>
        <v>1</v>
      </c>
      <c r="I367" s="5">
        <f ca="1" t="shared" si="73"/>
        <v>3</v>
      </c>
      <c r="J367" s="5">
        <f ca="1" t="shared" si="74"/>
        <v>9</v>
      </c>
      <c r="K367" s="5">
        <f ca="1" t="shared" si="75"/>
        <v>30</v>
      </c>
      <c r="L367" s="5">
        <f ca="1" t="shared" si="70"/>
        <v>3</v>
      </c>
      <c r="M367" s="5">
        <f ca="1" t="shared" si="76"/>
        <v>0</v>
      </c>
      <c r="N367" s="5">
        <f ca="1" t="shared" si="77"/>
        <v>0</v>
      </c>
      <c r="P367" s="5" t="str">
        <f ca="1">IF(Q355&gt;9,10,"-")</f>
        <v>-</v>
      </c>
      <c r="Q367" s="5">
        <f ca="1" t="shared" si="78"/>
        <v>0</v>
      </c>
      <c r="R367" s="5">
        <f ca="1" t="shared" si="79"/>
        <v>0</v>
      </c>
      <c r="S367" s="5">
        <f ca="1" t="shared" si="80"/>
        <v>0</v>
      </c>
      <c r="T367" s="5">
        <f ca="1" t="shared" si="81"/>
        <v>0</v>
      </c>
      <c r="U367" s="5">
        <f ca="1" t="shared" si="71"/>
        <v>0</v>
      </c>
      <c r="V367" s="5">
        <f ca="1" t="shared" si="82"/>
        <v>0</v>
      </c>
      <c r="W367" s="5">
        <f ca="1" t="shared" si="83"/>
        <v>0</v>
      </c>
    </row>
    <row r="368" spans="7:23" ht="15.75" customHeight="1">
      <c r="G368" s="5">
        <f ca="1">IF(H355&gt;10,11,"-")</f>
        <v>11</v>
      </c>
      <c r="H368" s="5">
        <f ca="1" t="shared" si="72"/>
        <v>1</v>
      </c>
      <c r="I368" s="5">
        <f ca="1" t="shared" si="73"/>
        <v>7</v>
      </c>
      <c r="J368" s="5">
        <f ca="1" t="shared" si="74"/>
        <v>14</v>
      </c>
      <c r="K368" s="5">
        <f ca="1" t="shared" si="75"/>
        <v>39</v>
      </c>
      <c r="L368" s="5">
        <f ca="1" t="shared" si="70"/>
        <v>1</v>
      </c>
      <c r="M368" s="5">
        <f ca="1" t="shared" si="76"/>
        <v>1</v>
      </c>
      <c r="N368" s="5">
        <f ca="1" t="shared" si="77"/>
        <v>0</v>
      </c>
      <c r="P368" s="5" t="str">
        <f ca="1">IF(Q355&gt;10,11,"-")</f>
        <v>-</v>
      </c>
      <c r="Q368" s="5">
        <f ca="1" t="shared" si="78"/>
        <v>0</v>
      </c>
      <c r="R368" s="5">
        <f ca="1" t="shared" si="79"/>
        <v>0</v>
      </c>
      <c r="S368" s="5">
        <f ca="1" t="shared" si="80"/>
        <v>0</v>
      </c>
      <c r="T368" s="5">
        <f ca="1" t="shared" si="81"/>
        <v>0</v>
      </c>
      <c r="U368" s="5">
        <f ca="1" t="shared" si="71"/>
        <v>0</v>
      </c>
      <c r="V368" s="5">
        <f ca="1" t="shared" si="82"/>
        <v>0</v>
      </c>
      <c r="W368" s="5">
        <f ca="1" t="shared" si="83"/>
        <v>0</v>
      </c>
    </row>
    <row r="369" spans="7:23" ht="15.75" customHeight="1">
      <c r="G369" s="5">
        <f ca="1">IF(H355&gt;11,12,"-")</f>
        <v>12</v>
      </c>
      <c r="H369" s="5">
        <f ca="1" t="shared" si="72"/>
        <v>1</v>
      </c>
      <c r="I369" s="5">
        <f ca="1" t="shared" si="73"/>
        <v>2</v>
      </c>
      <c r="J369" s="5">
        <f ca="1" t="shared" si="74"/>
        <v>4</v>
      </c>
      <c r="K369" s="5">
        <f ca="1" t="shared" si="75"/>
        <v>34</v>
      </c>
      <c r="L369" s="5">
        <f ca="1" t="shared" si="70"/>
        <v>2</v>
      </c>
      <c r="M369" s="5">
        <f ca="1" t="shared" si="76"/>
        <v>2</v>
      </c>
      <c r="N369" s="5">
        <f ca="1" t="shared" si="77"/>
        <v>0</v>
      </c>
      <c r="P369" s="5" t="str">
        <f ca="1">IF(Q355&gt;11,12,"-")</f>
        <v>-</v>
      </c>
      <c r="Q369" s="5">
        <f ca="1" t="shared" si="78"/>
        <v>0</v>
      </c>
      <c r="R369" s="5">
        <f ca="1" t="shared" si="79"/>
        <v>0</v>
      </c>
      <c r="S369" s="5">
        <f ca="1" t="shared" si="80"/>
        <v>0</v>
      </c>
      <c r="T369" s="5">
        <f ca="1" t="shared" si="81"/>
        <v>0</v>
      </c>
      <c r="U369" s="5">
        <f ca="1" t="shared" si="71"/>
        <v>0</v>
      </c>
      <c r="V369" s="5">
        <f ca="1" t="shared" si="82"/>
        <v>0</v>
      </c>
      <c r="W369" s="5">
        <f ca="1" t="shared" si="83"/>
        <v>0</v>
      </c>
    </row>
    <row r="370" spans="7:23" ht="15.75" customHeight="1">
      <c r="G370" s="5">
        <f ca="1">IF(H355&gt;12,13,"-")</f>
        <v>13</v>
      </c>
      <c r="H370" s="5">
        <f ca="1" t="shared" si="72"/>
        <v>1</v>
      </c>
      <c r="I370" s="5">
        <f ca="1" t="shared" si="73"/>
        <v>3</v>
      </c>
      <c r="J370" s="5">
        <f ca="1" t="shared" si="74"/>
        <v>6</v>
      </c>
      <c r="K370" s="5">
        <f ca="1" t="shared" si="75"/>
        <v>21</v>
      </c>
      <c r="L370" s="5">
        <f ca="1" t="shared" si="70"/>
        <v>3</v>
      </c>
      <c r="M370" s="5">
        <f ca="1" t="shared" si="76"/>
        <v>3</v>
      </c>
      <c r="N370" s="5">
        <f ca="1" t="shared" si="77"/>
        <v>0</v>
      </c>
      <c r="P370" s="5" t="str">
        <f ca="1">IF(Q355&gt;12,13,"-")</f>
        <v>-</v>
      </c>
      <c r="Q370" s="5">
        <f ca="1" t="shared" si="78"/>
        <v>0</v>
      </c>
      <c r="R370" s="5">
        <f ca="1" t="shared" si="79"/>
        <v>0</v>
      </c>
      <c r="S370" s="5">
        <f ca="1" t="shared" si="80"/>
        <v>0</v>
      </c>
      <c r="T370" s="5">
        <f ca="1" t="shared" si="81"/>
        <v>0</v>
      </c>
      <c r="U370" s="5">
        <f ca="1" t="shared" si="71"/>
        <v>0</v>
      </c>
      <c r="V370" s="5">
        <f ca="1" t="shared" si="82"/>
        <v>0</v>
      </c>
      <c r="W370" s="5">
        <f ca="1" t="shared" si="83"/>
        <v>0</v>
      </c>
    </row>
    <row r="371" spans="7:23" ht="15.75" customHeight="1">
      <c r="G371" s="5">
        <f ca="1">IF(H355&gt;13,14,"-")</f>
        <v>14</v>
      </c>
      <c r="H371" s="5">
        <f ca="1" t="shared" si="72"/>
        <v>2</v>
      </c>
      <c r="I371" s="5">
        <f ca="1" t="shared" si="73"/>
        <v>44</v>
      </c>
      <c r="J371" s="5">
        <f ca="1" t="shared" si="74"/>
        <v>132</v>
      </c>
      <c r="K371" s="5">
        <f ca="1" t="shared" si="75"/>
        <v>24</v>
      </c>
      <c r="L371" s="5">
        <f ca="1" t="shared" si="70"/>
        <v>3</v>
      </c>
      <c r="M371" s="5">
        <f ca="1" t="shared" si="76"/>
        <v>8</v>
      </c>
      <c r="N371" s="5">
        <f ca="1" t="shared" si="77"/>
        <v>0</v>
      </c>
      <c r="P371" s="5" t="str">
        <f ca="1">IF(Q355&gt;13,14,"-")</f>
        <v>-</v>
      </c>
      <c r="Q371" s="5">
        <f ca="1" t="shared" si="78"/>
        <v>0</v>
      </c>
      <c r="R371" s="5">
        <f ca="1" t="shared" si="79"/>
        <v>0</v>
      </c>
      <c r="S371" s="5">
        <f ca="1" t="shared" si="80"/>
        <v>0</v>
      </c>
      <c r="T371" s="5">
        <f ca="1" t="shared" si="81"/>
        <v>0</v>
      </c>
      <c r="U371" s="5">
        <f ca="1" t="shared" si="71"/>
        <v>0</v>
      </c>
      <c r="V371" s="5">
        <f ca="1" t="shared" si="82"/>
        <v>0</v>
      </c>
      <c r="W371" s="5">
        <f ca="1" t="shared" si="83"/>
        <v>0</v>
      </c>
    </row>
    <row r="372" spans="7:23" ht="15.75" customHeight="1">
      <c r="G372" s="5">
        <f ca="1">IF(H355&gt;14,15,"-")</f>
        <v>15</v>
      </c>
      <c r="H372" s="5">
        <f ca="1" t="shared" si="72"/>
        <v>3</v>
      </c>
      <c r="I372" s="5">
        <f ca="1" t="shared" si="73"/>
        <v>71</v>
      </c>
      <c r="J372" s="5">
        <f ca="1" t="shared" si="74"/>
        <v>213</v>
      </c>
      <c r="K372" s="5">
        <f ca="1" t="shared" si="75"/>
        <v>27</v>
      </c>
      <c r="L372" s="5">
        <f ca="1" t="shared" si="70"/>
        <v>1</v>
      </c>
      <c r="M372" s="5">
        <f ca="1" t="shared" si="76"/>
        <v>7</v>
      </c>
      <c r="N372" s="5">
        <f ca="1" t="shared" si="77"/>
        <v>0</v>
      </c>
      <c r="P372" s="5" t="str">
        <f ca="1">IF(Q355&gt;14,15,"-")</f>
        <v>-</v>
      </c>
      <c r="Q372" s="5">
        <f ca="1" t="shared" si="78"/>
        <v>0</v>
      </c>
      <c r="R372" s="5">
        <f ca="1" t="shared" si="79"/>
        <v>0</v>
      </c>
      <c r="S372" s="5">
        <f ca="1" t="shared" si="80"/>
        <v>0</v>
      </c>
      <c r="T372" s="5">
        <f ca="1" t="shared" si="81"/>
        <v>0</v>
      </c>
      <c r="U372" s="5">
        <f ca="1" t="shared" si="71"/>
        <v>0</v>
      </c>
      <c r="V372" s="5">
        <f ca="1" t="shared" si="82"/>
        <v>0</v>
      </c>
      <c r="W372" s="5">
        <f ca="1" t="shared" si="83"/>
        <v>0</v>
      </c>
    </row>
    <row r="373" spans="7:23" ht="15.75" customHeight="1">
      <c r="G373" s="5">
        <f ca="1">IF(H355&gt;15,16,"-")</f>
        <v>16</v>
      </c>
      <c r="H373" s="5">
        <f ca="1" t="shared" si="72"/>
        <v>1</v>
      </c>
      <c r="I373" s="5">
        <f ca="1" t="shared" si="73"/>
        <v>5</v>
      </c>
      <c r="J373" s="5">
        <f ca="1" t="shared" si="74"/>
        <v>15</v>
      </c>
      <c r="K373" s="5">
        <f ca="1" t="shared" si="75"/>
        <v>22</v>
      </c>
      <c r="L373" s="5">
        <f ca="1" t="shared" si="70"/>
        <v>2</v>
      </c>
      <c r="M373" s="5">
        <f ca="1" t="shared" si="76"/>
        <v>5</v>
      </c>
      <c r="N373" s="5">
        <f ca="1" t="shared" si="77"/>
        <v>0</v>
      </c>
      <c r="P373" s="5" t="str">
        <f ca="1">IF(Q355&gt;15,16,"-")</f>
        <v>-</v>
      </c>
      <c r="Q373" s="5">
        <f ca="1" t="shared" si="78"/>
        <v>0</v>
      </c>
      <c r="R373" s="5">
        <f ca="1" t="shared" si="79"/>
        <v>0</v>
      </c>
      <c r="S373" s="5">
        <f ca="1" t="shared" si="80"/>
        <v>0</v>
      </c>
      <c r="T373" s="5">
        <f ca="1" t="shared" si="81"/>
        <v>0</v>
      </c>
      <c r="U373" s="5">
        <f ca="1" t="shared" si="71"/>
        <v>0</v>
      </c>
      <c r="V373" s="5">
        <f ca="1" t="shared" si="82"/>
        <v>0</v>
      </c>
      <c r="W373" s="5">
        <f ca="1" t="shared" si="83"/>
        <v>0</v>
      </c>
    </row>
    <row r="374" spans="7:23" ht="15.75" customHeight="1">
      <c r="G374" s="5">
        <f ca="1">IF(H355&gt;16,17,"-")</f>
        <v>17</v>
      </c>
      <c r="H374" s="5">
        <f ca="1" t="shared" si="72"/>
        <v>1</v>
      </c>
      <c r="I374" s="5">
        <f ca="1" t="shared" si="73"/>
        <v>7</v>
      </c>
      <c r="J374" s="5">
        <f ca="1" t="shared" si="74"/>
        <v>14</v>
      </c>
      <c r="K374" s="5">
        <f ca="1" t="shared" si="75"/>
        <v>22</v>
      </c>
      <c r="L374" s="5">
        <f ca="1" t="shared" si="70"/>
        <v>1</v>
      </c>
      <c r="M374" s="5">
        <f ca="1" t="shared" si="76"/>
        <v>5</v>
      </c>
      <c r="N374" s="5">
        <f ca="1" t="shared" si="77"/>
        <v>0</v>
      </c>
      <c r="P374" s="5" t="str">
        <f ca="1">IF(Q355&gt;16,17,"-")</f>
        <v>-</v>
      </c>
      <c r="Q374" s="5">
        <f ca="1" t="shared" si="78"/>
        <v>0</v>
      </c>
      <c r="R374" s="5">
        <f ca="1" t="shared" si="79"/>
        <v>0</v>
      </c>
      <c r="S374" s="5">
        <f ca="1" t="shared" si="80"/>
        <v>0</v>
      </c>
      <c r="T374" s="5">
        <f ca="1" t="shared" si="81"/>
        <v>0</v>
      </c>
      <c r="U374" s="5">
        <f ca="1" t="shared" si="71"/>
        <v>0</v>
      </c>
      <c r="V374" s="5">
        <f ca="1" t="shared" si="82"/>
        <v>0</v>
      </c>
      <c r="W374" s="5">
        <f ca="1" t="shared" si="83"/>
        <v>0</v>
      </c>
    </row>
    <row r="375" spans="7:23" ht="15.75" customHeight="1">
      <c r="G375" s="5">
        <f ca="1">IF(H355&gt;17,18,"-")</f>
        <v>18</v>
      </c>
      <c r="H375" s="5">
        <f ca="1" t="shared" si="72"/>
        <v>3</v>
      </c>
      <c r="I375" s="5">
        <f ca="1" t="shared" si="73"/>
        <v>160</v>
      </c>
      <c r="J375" s="5">
        <f ca="1" t="shared" si="74"/>
        <v>320</v>
      </c>
      <c r="K375" s="5">
        <f ca="1" t="shared" si="75"/>
        <v>28</v>
      </c>
      <c r="L375" s="5">
        <f ca="1" t="shared" si="70"/>
        <v>3</v>
      </c>
      <c r="M375" s="5">
        <f ca="1" t="shared" si="76"/>
        <v>7</v>
      </c>
      <c r="N375" s="5">
        <f ca="1" t="shared" si="77"/>
        <v>1</v>
      </c>
      <c r="P375" s="5" t="str">
        <f ca="1">IF(Q355&gt;17,18,"-")</f>
        <v>-</v>
      </c>
      <c r="Q375" s="5">
        <f ca="1" t="shared" si="78"/>
        <v>0</v>
      </c>
      <c r="R375" s="5">
        <f ca="1" t="shared" si="79"/>
        <v>0</v>
      </c>
      <c r="S375" s="5">
        <f ca="1" t="shared" si="80"/>
        <v>0</v>
      </c>
      <c r="T375" s="5">
        <f ca="1" t="shared" si="81"/>
        <v>0</v>
      </c>
      <c r="U375" s="5">
        <f ca="1" t="shared" si="71"/>
        <v>0</v>
      </c>
      <c r="V375" s="5">
        <f ca="1" t="shared" si="82"/>
        <v>0</v>
      </c>
      <c r="W375" s="5">
        <f ca="1" t="shared" si="83"/>
        <v>0</v>
      </c>
    </row>
    <row r="376" spans="7:23" ht="15.75" customHeight="1">
      <c r="G376" s="5">
        <f ca="1">IF(H355&gt;18,19,"-")</f>
        <v>19</v>
      </c>
      <c r="H376" s="5">
        <f ca="1" t="shared" si="72"/>
        <v>2</v>
      </c>
      <c r="I376" s="5">
        <f ca="1" t="shared" si="73"/>
        <v>47</v>
      </c>
      <c r="J376" s="5">
        <f ca="1" t="shared" si="74"/>
        <v>94</v>
      </c>
      <c r="K376" s="5">
        <f ca="1" t="shared" si="75"/>
        <v>23</v>
      </c>
      <c r="L376" s="5">
        <f ca="1" t="shared" si="70"/>
        <v>3</v>
      </c>
      <c r="M376" s="5">
        <f ca="1" t="shared" si="76"/>
        <v>0</v>
      </c>
      <c r="N376" s="5">
        <f ca="1" t="shared" si="77"/>
        <v>0</v>
      </c>
      <c r="P376" s="5" t="str">
        <f ca="1">IF(Q355&gt;18,19,"-")</f>
        <v>-</v>
      </c>
      <c r="Q376" s="5">
        <f ca="1" t="shared" si="78"/>
        <v>0</v>
      </c>
      <c r="R376" s="5">
        <f ca="1" t="shared" si="79"/>
        <v>0</v>
      </c>
      <c r="S376" s="5">
        <f ca="1" t="shared" si="80"/>
        <v>0</v>
      </c>
      <c r="T376" s="5">
        <f ca="1" t="shared" si="81"/>
        <v>0</v>
      </c>
      <c r="U376" s="5">
        <f ca="1" t="shared" si="71"/>
        <v>0</v>
      </c>
      <c r="V376" s="5">
        <f ca="1" t="shared" si="82"/>
        <v>0</v>
      </c>
      <c r="W376" s="5">
        <f ca="1" t="shared" si="83"/>
        <v>0</v>
      </c>
    </row>
    <row r="377" spans="7:23" ht="15.75" customHeight="1">
      <c r="G377" s="5">
        <f ca="1">IF(H355&gt;19,20,"-")</f>
        <v>20</v>
      </c>
      <c r="H377" s="5">
        <f ca="1" t="shared" si="72"/>
        <v>3</v>
      </c>
      <c r="I377" s="5">
        <f ca="1" t="shared" si="73"/>
        <v>122</v>
      </c>
      <c r="J377" s="5">
        <f ca="1" t="shared" si="74"/>
        <v>244</v>
      </c>
      <c r="K377" s="5">
        <f ca="1" t="shared" si="75"/>
        <v>40</v>
      </c>
      <c r="L377" s="5">
        <f ca="1" t="shared" si="70"/>
        <v>1</v>
      </c>
      <c r="M377" s="5">
        <f ca="1" t="shared" si="76"/>
        <v>0</v>
      </c>
      <c r="N377" s="5">
        <f ca="1" t="shared" si="77"/>
        <v>0</v>
      </c>
      <c r="P377" s="5" t="str">
        <f ca="1">IF(Q355&gt;19,20,"-")</f>
        <v>-</v>
      </c>
      <c r="Q377" s="5">
        <f ca="1" t="shared" si="78"/>
        <v>0</v>
      </c>
      <c r="R377" s="5">
        <f ca="1" t="shared" si="79"/>
        <v>0</v>
      </c>
      <c r="S377" s="5">
        <f ca="1" t="shared" si="80"/>
        <v>0</v>
      </c>
      <c r="T377" s="5">
        <f ca="1" t="shared" si="81"/>
        <v>0</v>
      </c>
      <c r="U377" s="5">
        <f ca="1" t="shared" si="71"/>
        <v>0</v>
      </c>
      <c r="V377" s="5">
        <f ca="1" t="shared" si="82"/>
        <v>0</v>
      </c>
      <c r="W377" s="5">
        <f ca="1" t="shared" si="83"/>
        <v>0</v>
      </c>
    </row>
    <row r="378" spans="7:23" ht="15.75" customHeight="1">
      <c r="G378" s="5">
        <f ca="1">IF(H355&gt;20,21,"-")</f>
        <v>21</v>
      </c>
      <c r="H378" s="5">
        <f ca="1" t="shared" si="72"/>
        <v>2</v>
      </c>
      <c r="I378" s="5">
        <f ca="1" t="shared" si="73"/>
        <v>15</v>
      </c>
      <c r="J378" s="5">
        <f ca="1" t="shared" si="74"/>
        <v>30</v>
      </c>
      <c r="K378" s="5">
        <f ca="1" t="shared" si="75"/>
        <v>21</v>
      </c>
      <c r="L378" s="5">
        <f ca="1" t="shared" si="70"/>
        <v>2</v>
      </c>
      <c r="M378" s="5">
        <f ca="1" t="shared" si="76"/>
        <v>7</v>
      </c>
      <c r="N378" s="5">
        <f ca="1" t="shared" si="77"/>
        <v>0</v>
      </c>
      <c r="P378" s="5" t="str">
        <f ca="1">IF(Q355&gt;20,21,"-")</f>
        <v>-</v>
      </c>
      <c r="Q378" s="5">
        <f ca="1" t="shared" si="78"/>
        <v>0</v>
      </c>
      <c r="R378" s="5">
        <f ca="1" t="shared" si="79"/>
        <v>0</v>
      </c>
      <c r="S378" s="5">
        <f ca="1" t="shared" si="80"/>
        <v>0</v>
      </c>
      <c r="T378" s="5">
        <f ca="1" t="shared" si="81"/>
        <v>0</v>
      </c>
      <c r="U378" s="5">
        <f ca="1" t="shared" si="71"/>
        <v>0</v>
      </c>
      <c r="V378" s="5">
        <f ca="1" t="shared" si="82"/>
        <v>0</v>
      </c>
      <c r="W378" s="5">
        <f ca="1" t="shared" si="83"/>
        <v>0</v>
      </c>
    </row>
    <row r="379" spans="7:23" ht="15.75" customHeight="1">
      <c r="G379" s="5">
        <f ca="1">IF(H355&gt;21,22,"-")</f>
        <v>22</v>
      </c>
      <c r="H379" s="5">
        <f ca="1" t="shared" si="72"/>
        <v>2</v>
      </c>
      <c r="I379" s="5">
        <f ca="1" t="shared" si="73"/>
        <v>21</v>
      </c>
      <c r="J379" s="5">
        <f ca="1" t="shared" si="74"/>
        <v>42</v>
      </c>
      <c r="K379" s="5">
        <f ca="1" t="shared" si="75"/>
        <v>37</v>
      </c>
      <c r="L379" s="5">
        <f ca="1" t="shared" si="70"/>
        <v>3</v>
      </c>
      <c r="M379" s="5">
        <f ca="1" t="shared" si="76"/>
        <v>9</v>
      </c>
      <c r="N379" s="5">
        <f ca="1" t="shared" si="77"/>
        <v>0</v>
      </c>
      <c r="P379" s="5" t="str">
        <f ca="1">IF(Q355&gt;21,22,"-")</f>
        <v>-</v>
      </c>
      <c r="Q379" s="5">
        <f ca="1" t="shared" si="78"/>
        <v>0</v>
      </c>
      <c r="R379" s="5">
        <f ca="1" t="shared" si="79"/>
        <v>0</v>
      </c>
      <c r="S379" s="5">
        <f ca="1" t="shared" si="80"/>
        <v>0</v>
      </c>
      <c r="T379" s="5">
        <f ca="1" t="shared" si="81"/>
        <v>0</v>
      </c>
      <c r="U379" s="5">
        <f ca="1" t="shared" si="71"/>
        <v>0</v>
      </c>
      <c r="V379" s="5">
        <f ca="1" t="shared" si="82"/>
        <v>0</v>
      </c>
      <c r="W379" s="5">
        <f ca="1" t="shared" si="83"/>
        <v>0</v>
      </c>
    </row>
    <row r="380" spans="7:23" ht="15.75" customHeight="1">
      <c r="G380" s="5">
        <f ca="1">IF(H355&gt;22,23,"-")</f>
        <v>23</v>
      </c>
      <c r="H380" s="5">
        <f ca="1" t="shared" si="72"/>
        <v>3</v>
      </c>
      <c r="I380" s="5">
        <f ca="1" t="shared" si="73"/>
        <v>64</v>
      </c>
      <c r="J380" s="5">
        <f ca="1" t="shared" si="74"/>
        <v>192</v>
      </c>
      <c r="K380" s="5">
        <f ca="1" t="shared" si="75"/>
        <v>24</v>
      </c>
      <c r="L380" s="5">
        <f ca="1" t="shared" si="70"/>
        <v>2</v>
      </c>
      <c r="M380" s="5">
        <f ca="1" t="shared" si="76"/>
        <v>5</v>
      </c>
      <c r="N380" s="5">
        <f ca="1" t="shared" si="77"/>
        <v>0</v>
      </c>
      <c r="P380" s="5" t="str">
        <f ca="1">IF(Q355&gt;22,23,"-")</f>
        <v>-</v>
      </c>
      <c r="Q380" s="5">
        <f ca="1" t="shared" si="78"/>
        <v>0</v>
      </c>
      <c r="R380" s="5">
        <f ca="1" t="shared" si="79"/>
        <v>0</v>
      </c>
      <c r="S380" s="5">
        <f ca="1" t="shared" si="80"/>
        <v>0</v>
      </c>
      <c r="T380" s="5">
        <f ca="1" t="shared" si="81"/>
        <v>0</v>
      </c>
      <c r="U380" s="5">
        <f ca="1" t="shared" si="71"/>
        <v>0</v>
      </c>
      <c r="V380" s="5">
        <f ca="1" t="shared" si="82"/>
        <v>0</v>
      </c>
      <c r="W380" s="5">
        <f ca="1" t="shared" si="83"/>
        <v>0</v>
      </c>
    </row>
    <row r="381" spans="7:23" ht="15.75" customHeight="1">
      <c r="G381" s="5">
        <f ca="1">IF(H355&gt;23,24,"-")</f>
        <v>24</v>
      </c>
      <c r="H381" s="5">
        <f ca="1" t="shared" si="72"/>
        <v>1</v>
      </c>
      <c r="I381" s="5">
        <f ca="1" t="shared" si="73"/>
        <v>1</v>
      </c>
      <c r="J381" s="5">
        <f ca="1" t="shared" si="74"/>
        <v>2</v>
      </c>
      <c r="K381" s="5">
        <f ca="1" t="shared" si="75"/>
        <v>24</v>
      </c>
      <c r="L381" s="5">
        <f ca="1" t="shared" si="70"/>
        <v>1</v>
      </c>
      <c r="M381" s="5">
        <f ca="1" t="shared" si="76"/>
        <v>1</v>
      </c>
      <c r="N381" s="5">
        <f ca="1" t="shared" si="77"/>
        <v>0</v>
      </c>
      <c r="P381" s="5" t="str">
        <f ca="1">IF(Q355&gt;23,24,"-")</f>
        <v>-</v>
      </c>
      <c r="Q381" s="5">
        <f ca="1" t="shared" si="78"/>
        <v>0</v>
      </c>
      <c r="R381" s="5">
        <f ca="1" t="shared" si="79"/>
        <v>0</v>
      </c>
      <c r="S381" s="5">
        <f ca="1" t="shared" si="80"/>
        <v>0</v>
      </c>
      <c r="T381" s="5">
        <f ca="1" t="shared" si="81"/>
        <v>0</v>
      </c>
      <c r="U381" s="5">
        <f ca="1" t="shared" si="71"/>
        <v>0</v>
      </c>
      <c r="V381" s="5">
        <f ca="1" t="shared" si="82"/>
        <v>0</v>
      </c>
      <c r="W381" s="5">
        <f ca="1" t="shared" si="83"/>
        <v>0</v>
      </c>
    </row>
    <row r="382" spans="7:23" ht="15.75" customHeight="1">
      <c r="G382" s="5">
        <f ca="1">IF(H355&gt;24,25,"-")</f>
        <v>25</v>
      </c>
      <c r="H382" s="5">
        <f ca="1" t="shared" si="72"/>
        <v>1</v>
      </c>
      <c r="I382" s="5">
        <f ca="1" t="shared" si="73"/>
        <v>6</v>
      </c>
      <c r="J382" s="5">
        <f ca="1" t="shared" si="74"/>
        <v>18</v>
      </c>
      <c r="K382" s="5">
        <f ca="1" t="shared" si="75"/>
        <v>26</v>
      </c>
      <c r="L382" s="5">
        <f ca="1" t="shared" si="70"/>
        <v>1</v>
      </c>
      <c r="M382" s="5">
        <f ca="1" t="shared" si="76"/>
        <v>3</v>
      </c>
      <c r="N382" s="5">
        <f ca="1" t="shared" si="77"/>
        <v>0</v>
      </c>
      <c r="P382" s="5" t="str">
        <f ca="1">IF(Q355&gt;24,25,"-")</f>
        <v>-</v>
      </c>
      <c r="Q382" s="5">
        <f ca="1" t="shared" si="78"/>
        <v>0</v>
      </c>
      <c r="R382" s="5">
        <f ca="1" t="shared" si="79"/>
        <v>0</v>
      </c>
      <c r="S382" s="5">
        <f ca="1" t="shared" si="80"/>
        <v>0</v>
      </c>
      <c r="T382" s="5">
        <f ca="1" t="shared" si="81"/>
        <v>0</v>
      </c>
      <c r="U382" s="5">
        <f ca="1" t="shared" si="71"/>
        <v>0</v>
      </c>
      <c r="V382" s="5">
        <f ca="1" t="shared" si="82"/>
        <v>0</v>
      </c>
      <c r="W382" s="5">
        <f ca="1" t="shared" si="83"/>
        <v>0</v>
      </c>
    </row>
    <row r="383" spans="7:23" ht="15.75" customHeight="1">
      <c r="G383" s="5">
        <f ca="1">IF(H355&gt;25,26,"-")</f>
        <v>26</v>
      </c>
      <c r="H383" s="5">
        <f ca="1" t="shared" si="72"/>
        <v>1</v>
      </c>
      <c r="I383" s="5">
        <f ca="1" t="shared" si="73"/>
        <v>8</v>
      </c>
      <c r="J383" s="5">
        <f ca="1" t="shared" si="74"/>
        <v>24</v>
      </c>
      <c r="K383" s="5">
        <f ca="1" t="shared" si="75"/>
        <v>22</v>
      </c>
      <c r="L383" s="5">
        <f ca="1" t="shared" si="70"/>
        <v>2</v>
      </c>
      <c r="M383" s="5">
        <f ca="1" t="shared" si="76"/>
        <v>8</v>
      </c>
      <c r="N383" s="5">
        <f ca="1" t="shared" si="77"/>
        <v>0</v>
      </c>
      <c r="P383" s="5" t="str">
        <f ca="1">IF(Q355&gt;25,26,"-")</f>
        <v>-</v>
      </c>
      <c r="Q383" s="5">
        <f ca="1" t="shared" si="78"/>
        <v>0</v>
      </c>
      <c r="R383" s="5">
        <f ca="1" t="shared" si="79"/>
        <v>0</v>
      </c>
      <c r="S383" s="5">
        <f ca="1" t="shared" si="80"/>
        <v>0</v>
      </c>
      <c r="T383" s="5">
        <f ca="1" t="shared" si="81"/>
        <v>0</v>
      </c>
      <c r="U383" s="5">
        <f ca="1" t="shared" si="71"/>
        <v>0</v>
      </c>
      <c r="V383" s="5">
        <f ca="1" t="shared" si="82"/>
        <v>0</v>
      </c>
      <c r="W383" s="5">
        <f ca="1" t="shared" si="83"/>
        <v>0</v>
      </c>
    </row>
    <row r="384" spans="7:23" ht="15.75" customHeight="1">
      <c r="G384" s="5">
        <f ca="1">IF(H355&gt;26,27,"-")</f>
        <v>27</v>
      </c>
      <c r="H384" s="5">
        <f ca="1" t="shared" si="72"/>
        <v>2</v>
      </c>
      <c r="I384" s="5">
        <f ca="1" t="shared" si="73"/>
        <v>39</v>
      </c>
      <c r="J384" s="5">
        <f ca="1" t="shared" si="74"/>
        <v>117</v>
      </c>
      <c r="K384" s="5">
        <f ca="1" t="shared" si="75"/>
        <v>36</v>
      </c>
      <c r="L384" s="5">
        <f ca="1" t="shared" si="70"/>
        <v>1</v>
      </c>
      <c r="M384" s="5">
        <f ca="1" t="shared" si="76"/>
        <v>5</v>
      </c>
      <c r="N384" s="5">
        <f ca="1" t="shared" si="77"/>
        <v>0</v>
      </c>
      <c r="P384" s="5" t="str">
        <f ca="1">IF(Q355&gt;26,27,"-")</f>
        <v>-</v>
      </c>
      <c r="Q384" s="5">
        <f ca="1" t="shared" si="78"/>
        <v>0</v>
      </c>
      <c r="R384" s="5">
        <f ca="1" t="shared" si="79"/>
        <v>0</v>
      </c>
      <c r="S384" s="5">
        <f ca="1" t="shared" si="80"/>
        <v>0</v>
      </c>
      <c r="T384" s="5">
        <f ca="1" t="shared" si="81"/>
        <v>0</v>
      </c>
      <c r="U384" s="5">
        <f ca="1" t="shared" si="71"/>
        <v>0</v>
      </c>
      <c r="V384" s="5">
        <f ca="1" t="shared" si="82"/>
        <v>0</v>
      </c>
      <c r="W384" s="5">
        <f ca="1" t="shared" si="83"/>
        <v>0</v>
      </c>
    </row>
    <row r="385" spans="7:23" ht="15.75" customHeight="1">
      <c r="G385" s="5">
        <f ca="1">IF(H355&gt;27,28,"-")</f>
        <v>28</v>
      </c>
      <c r="H385" s="5">
        <f ca="1" t="shared" si="72"/>
        <v>2</v>
      </c>
      <c r="I385" s="5">
        <f ca="1" t="shared" si="73"/>
        <v>28</v>
      </c>
      <c r="J385" s="5">
        <f ca="1" t="shared" si="74"/>
        <v>84</v>
      </c>
      <c r="K385" s="5">
        <f ca="1" t="shared" si="75"/>
        <v>23</v>
      </c>
      <c r="L385" s="5">
        <f ca="1" t="shared" si="70"/>
        <v>2</v>
      </c>
      <c r="M385" s="5">
        <f ca="1" t="shared" si="76"/>
        <v>4</v>
      </c>
      <c r="N385" s="5">
        <f ca="1" t="shared" si="77"/>
        <v>0</v>
      </c>
      <c r="P385" s="5" t="str">
        <f ca="1">IF(Q355&gt;27,28,"-")</f>
        <v>-</v>
      </c>
      <c r="Q385" s="5">
        <f ca="1" t="shared" si="78"/>
        <v>0</v>
      </c>
      <c r="R385" s="5">
        <f ca="1" t="shared" si="79"/>
        <v>0</v>
      </c>
      <c r="S385" s="5">
        <f ca="1" t="shared" si="80"/>
        <v>0</v>
      </c>
      <c r="T385" s="5">
        <f ca="1" t="shared" si="81"/>
        <v>0</v>
      </c>
      <c r="U385" s="5">
        <f ca="1" t="shared" si="71"/>
        <v>0</v>
      </c>
      <c r="V385" s="5">
        <f ca="1" t="shared" si="82"/>
        <v>0</v>
      </c>
      <c r="W385" s="5">
        <f ca="1" t="shared" si="83"/>
        <v>0</v>
      </c>
    </row>
    <row r="386" spans="7:23" ht="15.75" customHeight="1">
      <c r="G386" s="5">
        <f ca="1">IF(H355&gt;28,29,"-")</f>
        <v>29</v>
      </c>
      <c r="H386" s="5">
        <f ca="1" t="shared" si="72"/>
        <v>2</v>
      </c>
      <c r="I386" s="5">
        <f ca="1" t="shared" si="73"/>
        <v>25</v>
      </c>
      <c r="J386" s="5">
        <f ca="1" t="shared" si="74"/>
        <v>50</v>
      </c>
      <c r="K386" s="5">
        <f ca="1" t="shared" si="75"/>
        <v>29</v>
      </c>
      <c r="L386" s="5">
        <f ca="1" t="shared" si="70"/>
        <v>3</v>
      </c>
      <c r="M386" s="5">
        <f ca="1" t="shared" si="76"/>
        <v>6</v>
      </c>
      <c r="N386" s="5">
        <f ca="1" t="shared" si="77"/>
        <v>0</v>
      </c>
      <c r="P386" s="5" t="str">
        <f ca="1">IF(Q355&gt;28,29,"-")</f>
        <v>-</v>
      </c>
      <c r="Q386" s="5">
        <f ca="1" t="shared" si="78"/>
        <v>0</v>
      </c>
      <c r="R386" s="5">
        <f ca="1" t="shared" si="79"/>
        <v>0</v>
      </c>
      <c r="S386" s="5">
        <f ca="1" t="shared" si="80"/>
        <v>0</v>
      </c>
      <c r="T386" s="5">
        <f ca="1" t="shared" si="81"/>
        <v>0</v>
      </c>
      <c r="U386" s="5">
        <f ca="1" t="shared" si="71"/>
        <v>0</v>
      </c>
      <c r="V386" s="5">
        <f ca="1" t="shared" si="82"/>
        <v>0</v>
      </c>
      <c r="W386" s="5">
        <f ca="1" t="shared" si="83"/>
        <v>0</v>
      </c>
    </row>
    <row r="387" spans="7:23" ht="15.75" customHeight="1">
      <c r="G387" s="5" t="str">
        <f ca="1">IF(H355&gt;29,30,"-")</f>
        <v>-</v>
      </c>
      <c r="H387" s="5">
        <f ca="1" t="shared" si="72"/>
        <v>0</v>
      </c>
      <c r="I387" s="5">
        <f ca="1" t="shared" si="73"/>
        <v>0</v>
      </c>
      <c r="J387" s="5">
        <f ca="1" t="shared" si="74"/>
        <v>0</v>
      </c>
      <c r="K387" s="5">
        <f ca="1" t="shared" si="75"/>
        <v>0</v>
      </c>
      <c r="L387" s="5">
        <f ca="1" t="shared" si="70"/>
        <v>0</v>
      </c>
      <c r="M387" s="5">
        <f ca="1" t="shared" si="76"/>
        <v>0</v>
      </c>
      <c r="N387" s="5">
        <f ca="1" t="shared" si="77"/>
        <v>0</v>
      </c>
      <c r="P387" s="5" t="str">
        <f ca="1">IF(Q355&gt;29,30,"-")</f>
        <v>-</v>
      </c>
      <c r="Q387" s="5">
        <f ca="1" t="shared" si="78"/>
        <v>0</v>
      </c>
      <c r="R387" s="5">
        <f ca="1" t="shared" si="79"/>
        <v>0</v>
      </c>
      <c r="S387" s="5">
        <f ca="1" t="shared" si="80"/>
        <v>0</v>
      </c>
      <c r="T387" s="5">
        <f ca="1" t="shared" si="81"/>
        <v>0</v>
      </c>
      <c r="U387" s="5">
        <f ca="1" t="shared" si="71"/>
        <v>0</v>
      </c>
      <c r="V387" s="5">
        <f ca="1" t="shared" si="82"/>
        <v>0</v>
      </c>
      <c r="W387" s="5">
        <f ca="1" t="shared" si="83"/>
        <v>0</v>
      </c>
    </row>
    <row r="388" spans="7:23" ht="15.75" customHeight="1">
      <c r="G388" s="5" t="str">
        <f ca="1">IF(H355&gt;30,31,"-")</f>
        <v>-</v>
      </c>
      <c r="H388" s="5">
        <f ca="1" t="shared" si="72"/>
        <v>0</v>
      </c>
      <c r="I388" s="5">
        <f ca="1" t="shared" si="73"/>
        <v>0</v>
      </c>
      <c r="J388" s="5">
        <f ca="1" t="shared" si="74"/>
        <v>0</v>
      </c>
      <c r="K388" s="5">
        <f ca="1" t="shared" si="75"/>
        <v>0</v>
      </c>
      <c r="L388" s="5">
        <f ca="1" t="shared" si="70"/>
        <v>0</v>
      </c>
      <c r="M388" s="5">
        <f ca="1" t="shared" si="76"/>
        <v>0</v>
      </c>
      <c r="N388" s="5">
        <f ca="1" t="shared" si="77"/>
        <v>0</v>
      </c>
      <c r="P388" s="5" t="str">
        <f ca="1">IF(Q355&gt;30,31,"-")</f>
        <v>-</v>
      </c>
      <c r="Q388" s="5">
        <f ca="1" t="shared" si="78"/>
        <v>0</v>
      </c>
      <c r="R388" s="5">
        <f ca="1" t="shared" si="79"/>
        <v>0</v>
      </c>
      <c r="S388" s="5">
        <f ca="1" t="shared" si="80"/>
        <v>0</v>
      </c>
      <c r="T388" s="5">
        <f ca="1" t="shared" si="81"/>
        <v>0</v>
      </c>
      <c r="U388" s="5">
        <f ca="1" t="shared" si="71"/>
        <v>0</v>
      </c>
      <c r="V388" s="5">
        <f ca="1" t="shared" si="82"/>
        <v>0</v>
      </c>
      <c r="W388" s="5">
        <f ca="1" t="shared" si="83"/>
        <v>0</v>
      </c>
    </row>
    <row r="389" spans="7:23" ht="15.75" customHeight="1">
      <c r="G389" s="5" t="str">
        <f ca="1">IF(H355&gt;31,32,"-")</f>
        <v>-</v>
      </c>
      <c r="H389" s="5">
        <f ca="1" t="shared" si="72"/>
        <v>0</v>
      </c>
      <c r="I389" s="5">
        <f ca="1" t="shared" si="73"/>
        <v>0</v>
      </c>
      <c r="J389" s="5">
        <f ca="1" t="shared" si="74"/>
        <v>0</v>
      </c>
      <c r="K389" s="5">
        <f ca="1" t="shared" si="75"/>
        <v>0</v>
      </c>
      <c r="L389" s="5">
        <f ca="1" t="shared" si="70"/>
        <v>0</v>
      </c>
      <c r="M389" s="5">
        <f ca="1" t="shared" si="76"/>
        <v>0</v>
      </c>
      <c r="N389" s="5">
        <f ca="1" t="shared" si="77"/>
        <v>0</v>
      </c>
      <c r="P389" s="5" t="str">
        <f ca="1">IF(Q355&gt;31,32,"-")</f>
        <v>-</v>
      </c>
      <c r="Q389" s="5">
        <f ca="1" t="shared" si="78"/>
        <v>0</v>
      </c>
      <c r="R389" s="5">
        <f ca="1" t="shared" si="79"/>
        <v>0</v>
      </c>
      <c r="S389" s="5">
        <f ca="1" t="shared" si="80"/>
        <v>0</v>
      </c>
      <c r="T389" s="5">
        <f ca="1" t="shared" si="81"/>
        <v>0</v>
      </c>
      <c r="U389" s="5">
        <f ca="1" t="shared" si="71"/>
        <v>0</v>
      </c>
      <c r="V389" s="5">
        <f ca="1" t="shared" si="82"/>
        <v>0</v>
      </c>
      <c r="W389" s="5">
        <f ca="1" t="shared" si="83"/>
        <v>0</v>
      </c>
    </row>
    <row r="390" spans="7:23" ht="15.75" customHeight="1">
      <c r="G390" s="5" t="str">
        <f ca="1">IF(H355&gt;32,33,"-")</f>
        <v>-</v>
      </c>
      <c r="H390" s="5">
        <f ca="1" t="shared" si="72"/>
        <v>0</v>
      </c>
      <c r="I390" s="5">
        <f ca="1" t="shared" si="73"/>
        <v>0</v>
      </c>
      <c r="J390" s="5">
        <f ca="1" t="shared" si="74"/>
        <v>0</v>
      </c>
      <c r="K390" s="5">
        <f ca="1" t="shared" si="75"/>
        <v>0</v>
      </c>
      <c r="L390" s="5">
        <f ca="1" t="shared" si="70"/>
        <v>0</v>
      </c>
      <c r="M390" s="5">
        <f ca="1" t="shared" si="76"/>
        <v>0</v>
      </c>
      <c r="N390" s="5">
        <f ca="1" t="shared" si="77"/>
        <v>0</v>
      </c>
      <c r="P390" s="5" t="str">
        <f ca="1">IF(Q355&gt;32,33,"-")</f>
        <v>-</v>
      </c>
      <c r="Q390" s="5">
        <f ca="1" t="shared" si="78"/>
        <v>0</v>
      </c>
      <c r="R390" s="5">
        <f ca="1" t="shared" si="79"/>
        <v>0</v>
      </c>
      <c r="S390" s="5">
        <f ca="1" t="shared" si="80"/>
        <v>0</v>
      </c>
      <c r="T390" s="5">
        <f ca="1" t="shared" si="81"/>
        <v>0</v>
      </c>
      <c r="U390" s="5">
        <f ca="1" t="shared" si="71"/>
        <v>0</v>
      </c>
      <c r="V390" s="5">
        <f ca="1" t="shared" si="82"/>
        <v>0</v>
      </c>
      <c r="W390" s="5">
        <f ca="1" t="shared" si="83"/>
        <v>0</v>
      </c>
    </row>
    <row r="391" spans="7:23" ht="15.75" customHeight="1">
      <c r="G391" s="5" t="str">
        <f ca="1">IF(H355&gt;33,34,"-")</f>
        <v>-</v>
      </c>
      <c r="H391" s="5">
        <f ca="1" t="shared" si="72"/>
        <v>0</v>
      </c>
      <c r="I391" s="5">
        <f ca="1" t="shared" si="73"/>
        <v>0</v>
      </c>
      <c r="J391" s="5">
        <f ca="1" t="shared" si="74"/>
        <v>0</v>
      </c>
      <c r="K391" s="5">
        <f ca="1" t="shared" si="75"/>
        <v>0</v>
      </c>
      <c r="L391" s="5">
        <f ca="1" t="shared" si="70"/>
        <v>0</v>
      </c>
      <c r="M391" s="5">
        <f ca="1" t="shared" si="76"/>
        <v>0</v>
      </c>
      <c r="N391" s="5">
        <f ca="1" t="shared" si="77"/>
        <v>0</v>
      </c>
      <c r="P391" s="5" t="str">
        <f ca="1">IF(Q355&gt;33,34,"-")</f>
        <v>-</v>
      </c>
      <c r="Q391" s="5">
        <f ca="1" t="shared" si="78"/>
        <v>0</v>
      </c>
      <c r="R391" s="5">
        <f ca="1" t="shared" si="79"/>
        <v>0</v>
      </c>
      <c r="S391" s="5">
        <f ca="1" t="shared" si="80"/>
        <v>0</v>
      </c>
      <c r="T391" s="5">
        <f ca="1" t="shared" si="81"/>
        <v>0</v>
      </c>
      <c r="U391" s="5">
        <f ca="1" t="shared" si="71"/>
        <v>0</v>
      </c>
      <c r="V391" s="5">
        <f ca="1" t="shared" si="82"/>
        <v>0</v>
      </c>
      <c r="W391" s="5">
        <f ca="1" t="shared" si="83"/>
        <v>0</v>
      </c>
    </row>
    <row r="392" spans="7:23" ht="15.75" customHeight="1">
      <c r="G392" s="5" t="str">
        <f ca="1">IF(H355&gt;34,35,"-")</f>
        <v>-</v>
      </c>
      <c r="H392" s="5">
        <f ca="1" t="shared" si="72"/>
        <v>0</v>
      </c>
      <c r="I392" s="5">
        <f ca="1" t="shared" si="73"/>
        <v>0</v>
      </c>
      <c r="J392" s="5">
        <f ca="1" t="shared" si="74"/>
        <v>0</v>
      </c>
      <c r="K392" s="5">
        <f ca="1" t="shared" si="75"/>
        <v>0</v>
      </c>
      <c r="L392" s="5">
        <f ca="1" t="shared" si="70"/>
        <v>0</v>
      </c>
      <c r="M392" s="5">
        <f ca="1" t="shared" si="76"/>
        <v>0</v>
      </c>
      <c r="N392" s="5">
        <f ca="1" t="shared" si="77"/>
        <v>0</v>
      </c>
      <c r="P392" s="5" t="str">
        <f ca="1">IF(Q355&gt;34,35,"-")</f>
        <v>-</v>
      </c>
      <c r="Q392" s="5">
        <f ca="1" t="shared" si="78"/>
        <v>0</v>
      </c>
      <c r="R392" s="5">
        <f ca="1" t="shared" si="79"/>
        <v>0</v>
      </c>
      <c r="S392" s="5">
        <f ca="1" t="shared" si="80"/>
        <v>0</v>
      </c>
      <c r="T392" s="5">
        <f ca="1" t="shared" si="81"/>
        <v>0</v>
      </c>
      <c r="U392" s="5">
        <f ca="1" t="shared" si="71"/>
        <v>0</v>
      </c>
      <c r="V392" s="5">
        <f ca="1" t="shared" si="82"/>
        <v>0</v>
      </c>
      <c r="W392" s="5">
        <f ca="1" t="shared" si="83"/>
        <v>0</v>
      </c>
    </row>
    <row r="393" spans="7:23" ht="15.75" customHeight="1">
      <c r="G393" s="5" t="str">
        <f ca="1">IF(H355&gt;35,36,"-")</f>
        <v>-</v>
      </c>
      <c r="H393" s="5">
        <f ca="1" t="shared" si="72"/>
        <v>0</v>
      </c>
      <c r="I393" s="5">
        <f ca="1" t="shared" si="73"/>
        <v>0</v>
      </c>
      <c r="J393" s="5">
        <f ca="1" t="shared" si="74"/>
        <v>0</v>
      </c>
      <c r="K393" s="5">
        <f ca="1" t="shared" si="75"/>
        <v>0</v>
      </c>
      <c r="L393" s="5">
        <f ca="1" t="shared" si="70"/>
        <v>0</v>
      </c>
      <c r="M393" s="5">
        <f ca="1" t="shared" si="76"/>
        <v>0</v>
      </c>
      <c r="N393" s="5">
        <f ca="1" t="shared" si="77"/>
        <v>0</v>
      </c>
      <c r="P393" s="5" t="str">
        <f ca="1">IF(Q355&gt;35,36,"-")</f>
        <v>-</v>
      </c>
      <c r="Q393" s="5">
        <f ca="1" t="shared" si="78"/>
        <v>0</v>
      </c>
      <c r="R393" s="5">
        <f ca="1" t="shared" si="79"/>
        <v>0</v>
      </c>
      <c r="S393" s="5">
        <f ca="1" t="shared" si="80"/>
        <v>0</v>
      </c>
      <c r="T393" s="5">
        <f ca="1" t="shared" si="81"/>
        <v>0</v>
      </c>
      <c r="U393" s="5">
        <f ca="1" t="shared" si="71"/>
        <v>0</v>
      </c>
      <c r="V393" s="5">
        <f ca="1" t="shared" si="82"/>
        <v>0</v>
      </c>
      <c r="W393" s="5">
        <f ca="1" t="shared" si="83"/>
        <v>0</v>
      </c>
    </row>
    <row r="394" spans="7:23" ht="15.75" customHeight="1">
      <c r="G394" s="5" t="str">
        <f ca="1">IF(H355&gt;36,37,"-")</f>
        <v>-</v>
      </c>
      <c r="H394" s="5">
        <f ca="1" t="shared" si="72"/>
        <v>0</v>
      </c>
      <c r="I394" s="5">
        <f ca="1" t="shared" si="73"/>
        <v>0</v>
      </c>
      <c r="J394" s="5">
        <f ca="1" t="shared" si="74"/>
        <v>0</v>
      </c>
      <c r="K394" s="5">
        <f ca="1" t="shared" si="75"/>
        <v>0</v>
      </c>
      <c r="L394" s="5">
        <f ca="1" t="shared" si="70"/>
        <v>0</v>
      </c>
      <c r="M394" s="5">
        <f ca="1" t="shared" si="76"/>
        <v>0</v>
      </c>
      <c r="N394" s="5">
        <f ca="1" t="shared" si="77"/>
        <v>0</v>
      </c>
      <c r="P394" s="5" t="str">
        <f ca="1">IF(Q355&gt;36,37,"-")</f>
        <v>-</v>
      </c>
      <c r="Q394" s="5">
        <f ca="1" t="shared" si="78"/>
        <v>0</v>
      </c>
      <c r="R394" s="5">
        <f ca="1" t="shared" si="79"/>
        <v>0</v>
      </c>
      <c r="S394" s="5">
        <f ca="1" t="shared" si="80"/>
        <v>0</v>
      </c>
      <c r="T394" s="5">
        <f ca="1" t="shared" si="81"/>
        <v>0</v>
      </c>
      <c r="U394" s="5">
        <f ca="1" t="shared" si="71"/>
        <v>0</v>
      </c>
      <c r="V394" s="5">
        <f ca="1" t="shared" si="82"/>
        <v>0</v>
      </c>
      <c r="W394" s="5">
        <f ca="1" t="shared" si="83"/>
        <v>0</v>
      </c>
    </row>
    <row r="395" spans="7:23" ht="15.75" customHeight="1">
      <c r="G395" s="5" t="str">
        <f ca="1">IF(H355&gt;37,38,"-")</f>
        <v>-</v>
      </c>
      <c r="H395" s="5">
        <f ca="1" t="shared" si="72"/>
        <v>0</v>
      </c>
      <c r="I395" s="5">
        <f ca="1" t="shared" si="73"/>
        <v>0</v>
      </c>
      <c r="J395" s="5">
        <f ca="1" t="shared" si="74"/>
        <v>0</v>
      </c>
      <c r="K395" s="5">
        <f ca="1" t="shared" si="75"/>
        <v>0</v>
      </c>
      <c r="L395" s="5">
        <f ca="1" t="shared" si="70"/>
        <v>0</v>
      </c>
      <c r="M395" s="5">
        <f ca="1" t="shared" si="76"/>
        <v>0</v>
      </c>
      <c r="N395" s="5">
        <f ca="1" t="shared" si="77"/>
        <v>0</v>
      </c>
      <c r="P395" s="5" t="str">
        <f ca="1">IF(Q355&gt;37,38,"-")</f>
        <v>-</v>
      </c>
      <c r="Q395" s="5">
        <f ca="1" t="shared" si="78"/>
        <v>0</v>
      </c>
      <c r="R395" s="5">
        <f ca="1" t="shared" si="79"/>
        <v>0</v>
      </c>
      <c r="S395" s="5">
        <f ca="1" t="shared" si="80"/>
        <v>0</v>
      </c>
      <c r="T395" s="5">
        <f ca="1" t="shared" si="81"/>
        <v>0</v>
      </c>
      <c r="U395" s="5">
        <f ca="1" t="shared" si="71"/>
        <v>0</v>
      </c>
      <c r="V395" s="5">
        <f ca="1" t="shared" si="82"/>
        <v>0</v>
      </c>
      <c r="W395" s="5">
        <f ca="1" t="shared" si="83"/>
        <v>0</v>
      </c>
    </row>
    <row r="396" spans="7:23" ht="15.75" customHeight="1">
      <c r="G396" s="5" t="str">
        <f ca="1">IF(H355&gt;38,39,"-")</f>
        <v>-</v>
      </c>
      <c r="H396" s="5">
        <f ca="1" t="shared" si="72"/>
        <v>0</v>
      </c>
      <c r="I396" s="5">
        <f ca="1" t="shared" si="73"/>
        <v>0</v>
      </c>
      <c r="J396" s="5">
        <f ca="1" t="shared" si="74"/>
        <v>0</v>
      </c>
      <c r="K396" s="5">
        <f ca="1" t="shared" si="75"/>
        <v>0</v>
      </c>
      <c r="L396" s="5">
        <f ca="1" t="shared" si="70"/>
        <v>0</v>
      </c>
      <c r="M396" s="5">
        <f ca="1" t="shared" si="76"/>
        <v>0</v>
      </c>
      <c r="N396" s="5">
        <f ca="1" t="shared" si="77"/>
        <v>0</v>
      </c>
      <c r="P396" s="5" t="str">
        <f ca="1">IF(Q355&gt;38,39,"-")</f>
        <v>-</v>
      </c>
      <c r="Q396" s="5">
        <f ca="1" t="shared" si="78"/>
        <v>0</v>
      </c>
      <c r="R396" s="5">
        <f ca="1" t="shared" si="79"/>
        <v>0</v>
      </c>
      <c r="S396" s="5">
        <f ca="1" t="shared" si="80"/>
        <v>0</v>
      </c>
      <c r="T396" s="5">
        <f ca="1" t="shared" si="81"/>
        <v>0</v>
      </c>
      <c r="U396" s="5">
        <f ca="1" t="shared" si="71"/>
        <v>0</v>
      </c>
      <c r="V396" s="5">
        <f ca="1" t="shared" si="82"/>
        <v>0</v>
      </c>
      <c r="W396" s="5">
        <f ca="1" t="shared" si="83"/>
        <v>0</v>
      </c>
    </row>
    <row r="397" spans="7:23" ht="15.75" customHeight="1">
      <c r="G397" s="5" t="str">
        <f ca="1">IF(H355&gt;39,40,"-")</f>
        <v>-</v>
      </c>
      <c r="H397" s="5">
        <f ca="1" t="shared" si="72"/>
        <v>0</v>
      </c>
      <c r="I397" s="5">
        <f ca="1" t="shared" si="73"/>
        <v>0</v>
      </c>
      <c r="J397" s="5">
        <f ca="1" t="shared" si="74"/>
        <v>0</v>
      </c>
      <c r="K397" s="5">
        <f ca="1" t="shared" si="75"/>
        <v>0</v>
      </c>
      <c r="L397" s="5">
        <f ca="1" t="shared" si="70"/>
        <v>0</v>
      </c>
      <c r="M397" s="5">
        <f ca="1" t="shared" si="76"/>
        <v>0</v>
      </c>
      <c r="N397" s="5">
        <f ca="1" t="shared" si="77"/>
        <v>0</v>
      </c>
      <c r="P397" s="5" t="str">
        <f ca="1">IF(Q355&gt;39,40,"-")</f>
        <v>-</v>
      </c>
      <c r="Q397" s="5">
        <f ca="1" t="shared" si="78"/>
        <v>0</v>
      </c>
      <c r="R397" s="5">
        <f ca="1" t="shared" si="79"/>
        <v>0</v>
      </c>
      <c r="S397" s="5">
        <f ca="1" t="shared" si="80"/>
        <v>0</v>
      </c>
      <c r="T397" s="5">
        <f ca="1" t="shared" si="81"/>
        <v>0</v>
      </c>
      <c r="U397" s="5">
        <f ca="1" t="shared" si="71"/>
        <v>0</v>
      </c>
      <c r="V397" s="5">
        <f ca="1" t="shared" si="82"/>
        <v>0</v>
      </c>
      <c r="W397" s="5">
        <f ca="1" t="shared" si="83"/>
        <v>0</v>
      </c>
    </row>
    <row r="398" spans="7:23" ht="15.75" customHeight="1">
      <c r="G398" s="5" t="str">
        <f ca="1">IF(H355&gt;40,41,"-")</f>
        <v>-</v>
      </c>
      <c r="H398" s="5">
        <f ca="1" t="shared" si="72"/>
        <v>0</v>
      </c>
      <c r="I398" s="5">
        <f ca="1" t="shared" si="73"/>
        <v>0</v>
      </c>
      <c r="J398" s="5">
        <f ca="1" t="shared" si="74"/>
        <v>0</v>
      </c>
      <c r="K398" s="5">
        <f ca="1" t="shared" si="75"/>
        <v>0</v>
      </c>
      <c r="L398" s="5">
        <f ca="1" t="shared" si="70"/>
        <v>0</v>
      </c>
      <c r="M398" s="5">
        <f ca="1" t="shared" si="76"/>
        <v>0</v>
      </c>
      <c r="N398" s="5">
        <f ca="1" t="shared" si="77"/>
        <v>0</v>
      </c>
      <c r="P398" s="5" t="str">
        <f ca="1">IF(Q355&gt;40,41,"-")</f>
        <v>-</v>
      </c>
      <c r="Q398" s="5">
        <f ca="1" t="shared" si="78"/>
        <v>0</v>
      </c>
      <c r="R398" s="5">
        <f ca="1" t="shared" si="79"/>
        <v>0</v>
      </c>
      <c r="S398" s="5">
        <f ca="1" t="shared" si="80"/>
        <v>0</v>
      </c>
      <c r="T398" s="5">
        <f ca="1" t="shared" si="81"/>
        <v>0</v>
      </c>
      <c r="U398" s="5">
        <f ca="1" t="shared" si="71"/>
        <v>0</v>
      </c>
      <c r="V398" s="5">
        <f ca="1" t="shared" si="82"/>
        <v>0</v>
      </c>
      <c r="W398" s="5">
        <f ca="1" t="shared" si="83"/>
        <v>0</v>
      </c>
    </row>
    <row r="399" spans="7:23" ht="15.75" customHeight="1">
      <c r="G399" s="5" t="str">
        <f ca="1">IF(H355&gt;41,42,"-")</f>
        <v>-</v>
      </c>
      <c r="H399" s="5">
        <f ca="1" t="shared" si="72"/>
        <v>0</v>
      </c>
      <c r="I399" s="5">
        <f ca="1" t="shared" si="73"/>
        <v>0</v>
      </c>
      <c r="J399" s="5">
        <f ca="1" t="shared" si="74"/>
        <v>0</v>
      </c>
      <c r="K399" s="5">
        <f ca="1" t="shared" si="75"/>
        <v>0</v>
      </c>
      <c r="L399" s="5">
        <f ca="1" t="shared" si="70"/>
        <v>0</v>
      </c>
      <c r="M399" s="5">
        <f ca="1" t="shared" si="76"/>
        <v>0</v>
      </c>
      <c r="N399" s="5">
        <f ca="1" t="shared" si="77"/>
        <v>0</v>
      </c>
      <c r="P399" s="5" t="str">
        <f ca="1">IF(Q355&gt;41,42,"-")</f>
        <v>-</v>
      </c>
      <c r="Q399" s="5">
        <f ca="1" t="shared" si="78"/>
        <v>0</v>
      </c>
      <c r="R399" s="5">
        <f ca="1" t="shared" si="79"/>
        <v>0</v>
      </c>
      <c r="S399" s="5">
        <f ca="1" t="shared" si="80"/>
        <v>0</v>
      </c>
      <c r="T399" s="5">
        <f ca="1" t="shared" si="81"/>
        <v>0</v>
      </c>
      <c r="U399" s="5">
        <f ca="1" t="shared" si="71"/>
        <v>0</v>
      </c>
      <c r="V399" s="5">
        <f ca="1" t="shared" si="82"/>
        <v>0</v>
      </c>
      <c r="W399" s="5">
        <f ca="1" t="shared" si="83"/>
        <v>0</v>
      </c>
    </row>
    <row r="400" spans="7:23" ht="15.75" customHeight="1">
      <c r="G400" s="5" t="str">
        <f ca="1">IF(H355&gt;42,43,"-")</f>
        <v>-</v>
      </c>
      <c r="H400" s="5">
        <f ca="1" t="shared" si="72"/>
        <v>0</v>
      </c>
      <c r="I400" s="5">
        <f ca="1" t="shared" si="73"/>
        <v>0</v>
      </c>
      <c r="J400" s="5">
        <f ca="1" t="shared" si="74"/>
        <v>0</v>
      </c>
      <c r="K400" s="5">
        <f ca="1" t="shared" si="75"/>
        <v>0</v>
      </c>
      <c r="L400" s="5">
        <f ca="1" t="shared" si="70"/>
        <v>0</v>
      </c>
      <c r="M400" s="5">
        <f ca="1" t="shared" si="76"/>
        <v>0</v>
      </c>
      <c r="N400" s="5">
        <f ca="1" t="shared" si="77"/>
        <v>0</v>
      </c>
      <c r="P400" s="5" t="str">
        <f ca="1">IF(Q355&gt;42,43,"-")</f>
        <v>-</v>
      </c>
      <c r="Q400" s="5">
        <f ca="1" t="shared" si="78"/>
        <v>0</v>
      </c>
      <c r="R400" s="5">
        <f ca="1" t="shared" si="79"/>
        <v>0</v>
      </c>
      <c r="S400" s="5">
        <f ca="1" t="shared" si="80"/>
        <v>0</v>
      </c>
      <c r="T400" s="5">
        <f ca="1" t="shared" si="81"/>
        <v>0</v>
      </c>
      <c r="U400" s="5">
        <f ca="1" t="shared" si="71"/>
        <v>0</v>
      </c>
      <c r="V400" s="5">
        <f ca="1" t="shared" si="82"/>
        <v>0</v>
      </c>
      <c r="W400" s="5">
        <f ca="1" t="shared" si="83"/>
        <v>0</v>
      </c>
    </row>
    <row r="401" spans="7:23" ht="15.75" customHeight="1">
      <c r="G401" s="5" t="str">
        <f ca="1">IF(H355&gt;43,44,"-")</f>
        <v>-</v>
      </c>
      <c r="H401" s="5">
        <f ca="1" t="shared" si="72"/>
        <v>0</v>
      </c>
      <c r="I401" s="5">
        <f ca="1" t="shared" si="73"/>
        <v>0</v>
      </c>
      <c r="J401" s="5">
        <f ca="1" t="shared" si="74"/>
        <v>0</v>
      </c>
      <c r="K401" s="5">
        <f ca="1" t="shared" si="75"/>
        <v>0</v>
      </c>
      <c r="L401" s="5">
        <f ca="1" t="shared" si="70"/>
        <v>0</v>
      </c>
      <c r="M401" s="5">
        <f ca="1" t="shared" si="76"/>
        <v>0</v>
      </c>
      <c r="N401" s="5">
        <f ca="1" t="shared" si="77"/>
        <v>0</v>
      </c>
      <c r="P401" s="5" t="str">
        <f ca="1">IF(Q355&gt;43,44,"-")</f>
        <v>-</v>
      </c>
      <c r="Q401" s="5">
        <f ca="1" t="shared" si="78"/>
        <v>0</v>
      </c>
      <c r="R401" s="5">
        <f ca="1" t="shared" si="79"/>
        <v>0</v>
      </c>
      <c r="S401" s="5">
        <f ca="1" t="shared" si="80"/>
        <v>0</v>
      </c>
      <c r="T401" s="5">
        <f ca="1" t="shared" si="81"/>
        <v>0</v>
      </c>
      <c r="U401" s="5">
        <f ca="1" t="shared" si="71"/>
        <v>0</v>
      </c>
      <c r="V401" s="5">
        <f ca="1" t="shared" si="82"/>
        <v>0</v>
      </c>
      <c r="W401" s="5">
        <f ca="1" t="shared" si="83"/>
        <v>0</v>
      </c>
    </row>
    <row r="402" spans="7:23" ht="15.75" customHeight="1">
      <c r="G402" s="5" t="str">
        <f ca="1">IF(H355&gt;44,45,"-")</f>
        <v>-</v>
      </c>
      <c r="H402" s="5">
        <f ca="1" t="shared" si="72"/>
        <v>0</v>
      </c>
      <c r="I402" s="5">
        <f ca="1" t="shared" si="73"/>
        <v>0</v>
      </c>
      <c r="J402" s="5">
        <f ca="1" t="shared" si="74"/>
        <v>0</v>
      </c>
      <c r="K402" s="5">
        <f ca="1" t="shared" si="75"/>
        <v>0</v>
      </c>
      <c r="L402" s="5">
        <f ca="1" t="shared" si="70"/>
        <v>0</v>
      </c>
      <c r="M402" s="5">
        <f ca="1" t="shared" si="76"/>
        <v>0</v>
      </c>
      <c r="N402" s="5">
        <f ca="1" t="shared" si="77"/>
        <v>0</v>
      </c>
      <c r="P402" s="5" t="str">
        <f ca="1">IF(Q355&gt;44,45,"-")</f>
        <v>-</v>
      </c>
      <c r="Q402" s="5">
        <f ca="1" t="shared" si="78"/>
        <v>0</v>
      </c>
      <c r="R402" s="5">
        <f ca="1" t="shared" si="79"/>
        <v>0</v>
      </c>
      <c r="S402" s="5">
        <f ca="1" t="shared" si="80"/>
        <v>0</v>
      </c>
      <c r="T402" s="5">
        <f ca="1" t="shared" si="81"/>
        <v>0</v>
      </c>
      <c r="U402" s="5">
        <f ca="1" t="shared" si="71"/>
        <v>0</v>
      </c>
      <c r="V402" s="5">
        <f ca="1" t="shared" si="82"/>
        <v>0</v>
      </c>
      <c r="W402" s="5">
        <f ca="1" t="shared" si="83"/>
        <v>0</v>
      </c>
    </row>
    <row r="403" spans="7:23" ht="15.75" customHeight="1">
      <c r="G403" s="5" t="str">
        <f ca="1">IF(H355&gt;45,46,"-")</f>
        <v>-</v>
      </c>
      <c r="H403" s="5">
        <f ca="1" t="shared" si="72"/>
        <v>0</v>
      </c>
      <c r="I403" s="5">
        <f ca="1" t="shared" si="73"/>
        <v>0</v>
      </c>
      <c r="J403" s="5">
        <f ca="1" t="shared" si="74"/>
        <v>0</v>
      </c>
      <c r="K403" s="5">
        <f ca="1" t="shared" si="75"/>
        <v>0</v>
      </c>
      <c r="L403" s="5">
        <f ca="1" t="shared" si="70"/>
        <v>0</v>
      </c>
      <c r="M403" s="5">
        <f ca="1" t="shared" si="76"/>
        <v>0</v>
      </c>
      <c r="N403" s="5">
        <f ca="1" t="shared" si="77"/>
        <v>0</v>
      </c>
      <c r="P403" s="5" t="str">
        <f ca="1">IF(Q355&gt;45,46,"-")</f>
        <v>-</v>
      </c>
      <c r="Q403" s="5">
        <f ca="1" t="shared" si="78"/>
        <v>0</v>
      </c>
      <c r="R403" s="5">
        <f ca="1" t="shared" si="79"/>
        <v>0</v>
      </c>
      <c r="S403" s="5">
        <f ca="1" t="shared" si="80"/>
        <v>0</v>
      </c>
      <c r="T403" s="5">
        <f ca="1" t="shared" si="81"/>
        <v>0</v>
      </c>
      <c r="U403" s="5">
        <f ca="1" t="shared" si="71"/>
        <v>0</v>
      </c>
      <c r="V403" s="5">
        <f ca="1" t="shared" si="82"/>
        <v>0</v>
      </c>
      <c r="W403" s="5">
        <f ca="1" t="shared" si="83"/>
        <v>0</v>
      </c>
    </row>
    <row r="404" spans="7:23" ht="15.75" customHeight="1">
      <c r="G404" s="5" t="str">
        <f ca="1">IF(H355&gt;46,47,"-")</f>
        <v>-</v>
      </c>
      <c r="H404" s="5">
        <f ca="1" t="shared" si="72"/>
        <v>0</v>
      </c>
      <c r="I404" s="5">
        <f ca="1" t="shared" si="73"/>
        <v>0</v>
      </c>
      <c r="J404" s="5">
        <f ca="1" t="shared" si="74"/>
        <v>0</v>
      </c>
      <c r="K404" s="5">
        <f ca="1" t="shared" si="75"/>
        <v>0</v>
      </c>
      <c r="L404" s="5">
        <f ca="1" t="shared" si="70"/>
        <v>0</v>
      </c>
      <c r="M404" s="5">
        <f ca="1" t="shared" si="76"/>
        <v>0</v>
      </c>
      <c r="N404" s="5">
        <f ca="1" t="shared" si="77"/>
        <v>0</v>
      </c>
      <c r="P404" s="5" t="str">
        <f ca="1">IF(Q355&gt;46,47,"-")</f>
        <v>-</v>
      </c>
      <c r="Q404" s="5">
        <f ca="1" t="shared" si="78"/>
        <v>0</v>
      </c>
      <c r="R404" s="5">
        <f ca="1" t="shared" si="79"/>
        <v>0</v>
      </c>
      <c r="S404" s="5">
        <f ca="1" t="shared" si="80"/>
        <v>0</v>
      </c>
      <c r="T404" s="5">
        <f ca="1" t="shared" si="81"/>
        <v>0</v>
      </c>
      <c r="U404" s="5">
        <f ca="1" t="shared" si="71"/>
        <v>0</v>
      </c>
      <c r="V404" s="5">
        <f ca="1" t="shared" si="82"/>
        <v>0</v>
      </c>
      <c r="W404" s="5">
        <f ca="1" t="shared" si="83"/>
        <v>0</v>
      </c>
    </row>
    <row r="405" spans="7:23" ht="15.75" customHeight="1">
      <c r="G405" s="5" t="str">
        <f ca="1">IF(H355&gt;47,48,"-")</f>
        <v>-</v>
      </c>
      <c r="H405" s="5">
        <f ca="1" t="shared" si="72"/>
        <v>0</v>
      </c>
      <c r="I405" s="5">
        <f ca="1" t="shared" si="73"/>
        <v>0</v>
      </c>
      <c r="J405" s="5">
        <f ca="1" t="shared" si="74"/>
        <v>0</v>
      </c>
      <c r="K405" s="5">
        <f ca="1" t="shared" si="75"/>
        <v>0</v>
      </c>
      <c r="L405" s="5">
        <f ca="1" t="shared" si="70"/>
        <v>0</v>
      </c>
      <c r="M405" s="5">
        <f ca="1" t="shared" si="76"/>
        <v>0</v>
      </c>
      <c r="N405" s="5">
        <f ca="1" t="shared" si="77"/>
        <v>0</v>
      </c>
      <c r="P405" s="5" t="str">
        <f ca="1">IF(Q355&gt;47,48,"-")</f>
        <v>-</v>
      </c>
      <c r="Q405" s="5">
        <f ca="1" t="shared" si="78"/>
        <v>0</v>
      </c>
      <c r="R405" s="5">
        <f ca="1" t="shared" si="79"/>
        <v>0</v>
      </c>
      <c r="S405" s="5">
        <f ca="1" t="shared" si="80"/>
        <v>0</v>
      </c>
      <c r="T405" s="5">
        <f ca="1" t="shared" si="81"/>
        <v>0</v>
      </c>
      <c r="U405" s="5">
        <f ca="1" t="shared" si="71"/>
        <v>0</v>
      </c>
      <c r="V405" s="5">
        <f ca="1" t="shared" si="82"/>
        <v>0</v>
      </c>
      <c r="W405" s="5">
        <f ca="1" t="shared" si="83"/>
        <v>0</v>
      </c>
    </row>
    <row r="406" spans="7:23" ht="15.75" customHeight="1">
      <c r="G406" s="5" t="str">
        <f ca="1">IF(H355&gt;48,49,"-")</f>
        <v>-</v>
      </c>
      <c r="H406" s="5">
        <f ca="1" t="shared" si="72"/>
        <v>0</v>
      </c>
      <c r="I406" s="5">
        <f ca="1" t="shared" si="73"/>
        <v>0</v>
      </c>
      <c r="J406" s="5">
        <f ca="1" t="shared" si="74"/>
        <v>0</v>
      </c>
      <c r="K406" s="5">
        <f ca="1" t="shared" si="75"/>
        <v>0</v>
      </c>
      <c r="L406" s="5">
        <f ca="1" t="shared" si="70"/>
        <v>0</v>
      </c>
      <c r="M406" s="5">
        <f ca="1" t="shared" si="76"/>
        <v>0</v>
      </c>
      <c r="N406" s="5">
        <f ca="1" t="shared" si="77"/>
        <v>0</v>
      </c>
      <c r="P406" s="5" t="str">
        <f ca="1">IF(Q355&gt;48,49,"-")</f>
        <v>-</v>
      </c>
      <c r="Q406" s="5">
        <f ca="1" t="shared" si="78"/>
        <v>0</v>
      </c>
      <c r="R406" s="5">
        <f ca="1" t="shared" si="79"/>
        <v>0</v>
      </c>
      <c r="S406" s="5">
        <f ca="1" t="shared" si="80"/>
        <v>0</v>
      </c>
      <c r="T406" s="5">
        <f ca="1" t="shared" si="81"/>
        <v>0</v>
      </c>
      <c r="U406" s="5">
        <f ca="1" t="shared" si="71"/>
        <v>0</v>
      </c>
      <c r="V406" s="5">
        <f ca="1" t="shared" si="82"/>
        <v>0</v>
      </c>
      <c r="W406" s="5">
        <f ca="1" t="shared" si="83"/>
        <v>0</v>
      </c>
    </row>
    <row r="407" spans="7:23" ht="15.75" customHeight="1">
      <c r="G407" s="5" t="str">
        <f ca="1">IF(H355&gt;49,50,"-")</f>
        <v>-</v>
      </c>
      <c r="H407" s="5">
        <f ca="1" t="shared" si="72"/>
        <v>0</v>
      </c>
      <c r="I407" s="5">
        <f ca="1" t="shared" si="73"/>
        <v>0</v>
      </c>
      <c r="J407" s="5">
        <f ca="1" t="shared" si="74"/>
        <v>0</v>
      </c>
      <c r="K407" s="5">
        <f ca="1" t="shared" si="75"/>
        <v>0</v>
      </c>
      <c r="L407" s="5">
        <f ca="1" t="shared" si="70"/>
        <v>0</v>
      </c>
      <c r="M407" s="5">
        <f ca="1" t="shared" si="76"/>
        <v>0</v>
      </c>
      <c r="N407" s="5">
        <f ca="1" t="shared" si="77"/>
        <v>0</v>
      </c>
      <c r="P407" s="5" t="str">
        <f ca="1">IF(Q355&gt;49,50,"-")</f>
        <v>-</v>
      </c>
      <c r="Q407" s="5">
        <f ca="1" t="shared" si="78"/>
        <v>0</v>
      </c>
      <c r="R407" s="5">
        <f ca="1" t="shared" si="79"/>
        <v>0</v>
      </c>
      <c r="S407" s="5">
        <f ca="1" t="shared" si="80"/>
        <v>0</v>
      </c>
      <c r="T407" s="5">
        <f ca="1" t="shared" si="81"/>
        <v>0</v>
      </c>
      <c r="U407" s="5">
        <f ca="1" t="shared" si="71"/>
        <v>0</v>
      </c>
      <c r="V407" s="5">
        <f ca="1" t="shared" si="82"/>
        <v>0</v>
      </c>
      <c r="W407" s="5">
        <f ca="1" t="shared" si="83"/>
        <v>0</v>
      </c>
    </row>
    <row r="408" spans="7:23" ht="15.75" customHeight="1">
      <c r="G408" s="5" t="str">
        <f ca="1">IF(H355&gt;50,51,"-")</f>
        <v>-</v>
      </c>
      <c r="H408" s="5">
        <f ca="1" t="shared" si="72"/>
        <v>0</v>
      </c>
      <c r="I408" s="5">
        <f ca="1" t="shared" si="73"/>
        <v>0</v>
      </c>
      <c r="J408" s="5">
        <f ca="1" t="shared" si="74"/>
        <v>0</v>
      </c>
      <c r="K408" s="5">
        <f ca="1" t="shared" si="75"/>
        <v>0</v>
      </c>
      <c r="L408" s="5">
        <f ca="1" t="shared" si="70"/>
        <v>0</v>
      </c>
      <c r="M408" s="5">
        <f ca="1" t="shared" si="76"/>
        <v>0</v>
      </c>
      <c r="N408" s="5">
        <f ca="1" t="shared" si="77"/>
        <v>0</v>
      </c>
      <c r="P408" s="5" t="str">
        <f ca="1">IF(Q355&gt;50,51,"-")</f>
        <v>-</v>
      </c>
      <c r="Q408" s="5">
        <f ca="1" t="shared" si="78"/>
        <v>0</v>
      </c>
      <c r="R408" s="5">
        <f ca="1" t="shared" si="79"/>
        <v>0</v>
      </c>
      <c r="S408" s="5">
        <f ca="1" t="shared" si="80"/>
        <v>0</v>
      </c>
      <c r="T408" s="5">
        <f ca="1" t="shared" si="81"/>
        <v>0</v>
      </c>
      <c r="U408" s="5">
        <f ca="1" t="shared" si="71"/>
        <v>0</v>
      </c>
      <c r="V408" s="5">
        <f ca="1" t="shared" si="82"/>
        <v>0</v>
      </c>
      <c r="W408" s="5">
        <f ca="1" t="shared" si="83"/>
        <v>0</v>
      </c>
    </row>
    <row r="409" spans="7:23" ht="15.75" customHeight="1">
      <c r="G409" s="5" t="str">
        <f ca="1">IF(H355&gt;51,52,"-")</f>
        <v>-</v>
      </c>
      <c r="H409" s="5">
        <f ca="1" t="shared" si="72"/>
        <v>0</v>
      </c>
      <c r="I409" s="5">
        <f ca="1" t="shared" si="73"/>
        <v>0</v>
      </c>
      <c r="J409" s="5">
        <f ca="1" t="shared" si="74"/>
        <v>0</v>
      </c>
      <c r="K409" s="5">
        <f ca="1" t="shared" si="75"/>
        <v>0</v>
      </c>
      <c r="L409" s="5">
        <f ca="1" t="shared" si="70"/>
        <v>0</v>
      </c>
      <c r="M409" s="5">
        <f ca="1" t="shared" si="76"/>
        <v>0</v>
      </c>
      <c r="N409" s="5">
        <f ca="1" t="shared" si="77"/>
        <v>0</v>
      </c>
      <c r="P409" s="5" t="str">
        <f ca="1">IF(Q355&gt;51,52,"-")</f>
        <v>-</v>
      </c>
      <c r="Q409" s="5">
        <f ca="1" t="shared" si="78"/>
        <v>0</v>
      </c>
      <c r="R409" s="5">
        <f ca="1" t="shared" si="79"/>
        <v>0</v>
      </c>
      <c r="S409" s="5">
        <f ca="1" t="shared" si="80"/>
        <v>0</v>
      </c>
      <c r="T409" s="5">
        <f ca="1" t="shared" si="81"/>
        <v>0</v>
      </c>
      <c r="U409" s="5">
        <f ca="1" t="shared" si="71"/>
        <v>0</v>
      </c>
      <c r="V409" s="5">
        <f ca="1" t="shared" si="82"/>
        <v>0</v>
      </c>
      <c r="W409" s="5">
        <f ca="1" t="shared" si="83"/>
        <v>0</v>
      </c>
    </row>
    <row r="410" spans="7:23" ht="15.75" customHeight="1">
      <c r="G410" s="5" t="str">
        <f ca="1">IF(H355&gt;52,53,"-")</f>
        <v>-</v>
      </c>
      <c r="H410" s="5">
        <f ca="1" t="shared" si="72"/>
        <v>0</v>
      </c>
      <c r="I410" s="5">
        <f ca="1" t="shared" si="73"/>
        <v>0</v>
      </c>
      <c r="J410" s="5">
        <f ca="1" t="shared" si="74"/>
        <v>0</v>
      </c>
      <c r="K410" s="5">
        <f ca="1" t="shared" si="75"/>
        <v>0</v>
      </c>
      <c r="L410" s="5">
        <f ca="1" t="shared" si="70"/>
        <v>0</v>
      </c>
      <c r="M410" s="5">
        <f ca="1" t="shared" si="76"/>
        <v>0</v>
      </c>
      <c r="N410" s="5">
        <f ca="1" t="shared" si="77"/>
        <v>0</v>
      </c>
      <c r="P410" s="5" t="str">
        <f ca="1">IF(Q355&gt;52,53,"-")</f>
        <v>-</v>
      </c>
      <c r="Q410" s="5">
        <f ca="1" t="shared" si="78"/>
        <v>0</v>
      </c>
      <c r="R410" s="5">
        <f ca="1" t="shared" si="79"/>
        <v>0</v>
      </c>
      <c r="S410" s="5">
        <f ca="1" t="shared" si="80"/>
        <v>0</v>
      </c>
      <c r="T410" s="5">
        <f ca="1" t="shared" si="81"/>
        <v>0</v>
      </c>
      <c r="U410" s="5">
        <f ca="1" t="shared" si="71"/>
        <v>0</v>
      </c>
      <c r="V410" s="5">
        <f ca="1" t="shared" si="82"/>
        <v>0</v>
      </c>
      <c r="W410" s="5">
        <f ca="1" t="shared" si="83"/>
        <v>0</v>
      </c>
    </row>
    <row r="411" spans="7:23" ht="15.75" customHeight="1">
      <c r="G411" s="5" t="str">
        <f ca="1">IF(H355&gt;53,54,"-")</f>
        <v>-</v>
      </c>
      <c r="H411" s="5">
        <f ca="1" t="shared" si="72"/>
        <v>0</v>
      </c>
      <c r="I411" s="5">
        <f ca="1" t="shared" si="73"/>
        <v>0</v>
      </c>
      <c r="J411" s="5">
        <f ca="1" t="shared" si="74"/>
        <v>0</v>
      </c>
      <c r="K411" s="5">
        <f ca="1" t="shared" si="75"/>
        <v>0</v>
      </c>
      <c r="L411" s="5">
        <f ca="1" t="shared" si="70"/>
        <v>0</v>
      </c>
      <c r="M411" s="5">
        <f ca="1" t="shared" si="76"/>
        <v>0</v>
      </c>
      <c r="N411" s="5">
        <f ca="1" t="shared" si="77"/>
        <v>0</v>
      </c>
      <c r="P411" s="5" t="str">
        <f ca="1">IF(Q355&gt;53,54,"-")</f>
        <v>-</v>
      </c>
      <c r="Q411" s="5">
        <f ca="1" t="shared" si="78"/>
        <v>0</v>
      </c>
      <c r="R411" s="5">
        <f ca="1" t="shared" si="79"/>
        <v>0</v>
      </c>
      <c r="S411" s="5">
        <f ca="1" t="shared" si="80"/>
        <v>0</v>
      </c>
      <c r="T411" s="5">
        <f ca="1" t="shared" si="81"/>
        <v>0</v>
      </c>
      <c r="U411" s="5">
        <f ca="1" t="shared" si="71"/>
        <v>0</v>
      </c>
      <c r="V411" s="5">
        <f ca="1" t="shared" si="82"/>
        <v>0</v>
      </c>
      <c r="W411" s="5">
        <f ca="1" t="shared" si="83"/>
        <v>0</v>
      </c>
    </row>
    <row r="412" spans="7:23" ht="15.75" customHeight="1">
      <c r="G412" s="5" t="str">
        <f ca="1">IF(H355&gt;54,55,"-")</f>
        <v>-</v>
      </c>
      <c r="H412" s="5">
        <f ca="1" t="shared" si="72"/>
        <v>0</v>
      </c>
      <c r="I412" s="5">
        <f ca="1" t="shared" si="73"/>
        <v>0</v>
      </c>
      <c r="J412" s="5">
        <f ca="1" t="shared" si="74"/>
        <v>0</v>
      </c>
      <c r="K412" s="5">
        <f ca="1" t="shared" si="75"/>
        <v>0</v>
      </c>
      <c r="L412" s="5">
        <f ca="1" t="shared" si="70"/>
        <v>0</v>
      </c>
      <c r="M412" s="5">
        <f ca="1" t="shared" si="76"/>
        <v>0</v>
      </c>
      <c r="N412" s="5">
        <f ca="1" t="shared" si="77"/>
        <v>0</v>
      </c>
      <c r="P412" s="5" t="str">
        <f ca="1">IF(Q355&gt;54,55,"-")</f>
        <v>-</v>
      </c>
      <c r="Q412" s="5">
        <f ca="1" t="shared" si="78"/>
        <v>0</v>
      </c>
      <c r="R412" s="5">
        <f ca="1" t="shared" si="79"/>
        <v>0</v>
      </c>
      <c r="S412" s="5">
        <f ca="1" t="shared" si="80"/>
        <v>0</v>
      </c>
      <c r="T412" s="5">
        <f ca="1" t="shared" si="81"/>
        <v>0</v>
      </c>
      <c r="U412" s="5">
        <f ca="1" t="shared" si="71"/>
        <v>0</v>
      </c>
      <c r="V412" s="5">
        <f ca="1" t="shared" si="82"/>
        <v>0</v>
      </c>
      <c r="W412" s="5">
        <f ca="1" t="shared" si="83"/>
        <v>0</v>
      </c>
    </row>
    <row r="413" spans="7:23" ht="15.75" customHeight="1">
      <c r="G413" s="5" t="str">
        <f ca="1">IF(H355&gt;55,56,"-")</f>
        <v>-</v>
      </c>
      <c r="H413" s="5">
        <f ca="1" t="shared" si="72"/>
        <v>0</v>
      </c>
      <c r="I413" s="5">
        <f ca="1" t="shared" si="73"/>
        <v>0</v>
      </c>
      <c r="J413" s="5">
        <f ca="1" t="shared" si="74"/>
        <v>0</v>
      </c>
      <c r="K413" s="5">
        <f ca="1" t="shared" si="75"/>
        <v>0</v>
      </c>
      <c r="L413" s="5">
        <f ca="1" t="shared" si="70"/>
        <v>0</v>
      </c>
      <c r="M413" s="5">
        <f ca="1" t="shared" si="76"/>
        <v>0</v>
      </c>
      <c r="N413" s="5">
        <f ca="1" t="shared" si="77"/>
        <v>0</v>
      </c>
      <c r="P413" s="5" t="str">
        <f ca="1">IF(Q355&gt;55,56,"-")</f>
        <v>-</v>
      </c>
      <c r="Q413" s="5">
        <f ca="1" t="shared" si="78"/>
        <v>0</v>
      </c>
      <c r="R413" s="5">
        <f ca="1" t="shared" si="79"/>
        <v>0</v>
      </c>
      <c r="S413" s="5">
        <f ca="1" t="shared" si="80"/>
        <v>0</v>
      </c>
      <c r="T413" s="5">
        <f ca="1" t="shared" si="81"/>
        <v>0</v>
      </c>
      <c r="U413" s="5">
        <f ca="1" t="shared" si="71"/>
        <v>0</v>
      </c>
      <c r="V413" s="5">
        <f ca="1" t="shared" si="82"/>
        <v>0</v>
      </c>
      <c r="W413" s="5">
        <f ca="1" t="shared" si="83"/>
        <v>0</v>
      </c>
    </row>
    <row r="414" spans="7:23" ht="15.75" customHeight="1">
      <c r="G414" s="5" t="str">
        <f ca="1">IF(H355&gt;56,57,"-")</f>
        <v>-</v>
      </c>
      <c r="H414" s="5">
        <f ca="1" t="shared" si="72"/>
        <v>0</v>
      </c>
      <c r="I414" s="5">
        <f ca="1" t="shared" si="73"/>
        <v>0</v>
      </c>
      <c r="J414" s="5">
        <f ca="1" t="shared" si="74"/>
        <v>0</v>
      </c>
      <c r="K414" s="5">
        <f ca="1" t="shared" si="75"/>
        <v>0</v>
      </c>
      <c r="L414" s="5">
        <f ca="1" t="shared" si="70"/>
        <v>0</v>
      </c>
      <c r="M414" s="5">
        <f ca="1" t="shared" si="76"/>
        <v>0</v>
      </c>
      <c r="N414" s="5">
        <f ca="1" t="shared" si="77"/>
        <v>0</v>
      </c>
      <c r="P414" s="5" t="str">
        <f ca="1">IF(Q355&gt;56,57,"-")</f>
        <v>-</v>
      </c>
      <c r="Q414" s="5">
        <f ca="1" t="shared" si="78"/>
        <v>0</v>
      </c>
      <c r="R414" s="5">
        <f ca="1" t="shared" si="79"/>
        <v>0</v>
      </c>
      <c r="S414" s="5">
        <f ca="1" t="shared" si="80"/>
        <v>0</v>
      </c>
      <c r="T414" s="5">
        <f ca="1" t="shared" si="81"/>
        <v>0</v>
      </c>
      <c r="U414" s="5">
        <f ca="1" t="shared" si="71"/>
        <v>0</v>
      </c>
      <c r="V414" s="5">
        <f ca="1" t="shared" si="82"/>
        <v>0</v>
      </c>
      <c r="W414" s="5">
        <f ca="1" t="shared" si="83"/>
        <v>0</v>
      </c>
    </row>
    <row r="415" spans="7:23" ht="15.75" customHeight="1">
      <c r="G415" s="5" t="str">
        <f ca="1">IF(H355&gt;57,58,"-")</f>
        <v>-</v>
      </c>
      <c r="H415" s="5">
        <f ca="1" t="shared" si="72"/>
        <v>0</v>
      </c>
      <c r="I415" s="5">
        <f ca="1" t="shared" si="73"/>
        <v>0</v>
      </c>
      <c r="J415" s="5">
        <f ca="1" t="shared" si="74"/>
        <v>0</v>
      </c>
      <c r="K415" s="5">
        <f ca="1" t="shared" si="75"/>
        <v>0</v>
      </c>
      <c r="L415" s="5">
        <f ca="1" t="shared" si="70"/>
        <v>0</v>
      </c>
      <c r="M415" s="5">
        <f ca="1" t="shared" si="76"/>
        <v>0</v>
      </c>
      <c r="N415" s="5">
        <f ca="1" t="shared" si="77"/>
        <v>0</v>
      </c>
      <c r="P415" s="5" t="str">
        <f ca="1">IF(Q355&gt;57,58,"-")</f>
        <v>-</v>
      </c>
      <c r="Q415" s="5">
        <f ca="1" t="shared" si="78"/>
        <v>0</v>
      </c>
      <c r="R415" s="5">
        <f ca="1" t="shared" si="79"/>
        <v>0</v>
      </c>
      <c r="S415" s="5">
        <f ca="1" t="shared" si="80"/>
        <v>0</v>
      </c>
      <c r="T415" s="5">
        <f ca="1" t="shared" si="81"/>
        <v>0</v>
      </c>
      <c r="U415" s="5">
        <f ca="1" t="shared" si="71"/>
        <v>0</v>
      </c>
      <c r="V415" s="5">
        <f ca="1" t="shared" si="82"/>
        <v>0</v>
      </c>
      <c r="W415" s="5">
        <f ca="1" t="shared" si="83"/>
        <v>0</v>
      </c>
    </row>
    <row r="416" spans="7:23" ht="15.75" customHeight="1">
      <c r="G416" s="5" t="str">
        <f ca="1">IF(H355&gt;58,59,"-")</f>
        <v>-</v>
      </c>
      <c r="H416" s="5">
        <f ca="1" t="shared" si="72"/>
        <v>0</v>
      </c>
      <c r="I416" s="5">
        <f ca="1" t="shared" si="73"/>
        <v>0</v>
      </c>
      <c r="J416" s="5">
        <f ca="1" t="shared" si="74"/>
        <v>0</v>
      </c>
      <c r="K416" s="5">
        <f ca="1" t="shared" si="75"/>
        <v>0</v>
      </c>
      <c r="L416" s="5">
        <f ca="1" t="shared" si="70"/>
        <v>0</v>
      </c>
      <c r="M416" s="5">
        <f ca="1" t="shared" si="76"/>
        <v>0</v>
      </c>
      <c r="N416" s="5">
        <f ca="1" t="shared" si="77"/>
        <v>0</v>
      </c>
      <c r="P416" s="5" t="str">
        <f ca="1">IF(Q355&gt;58,59,"-")</f>
        <v>-</v>
      </c>
      <c r="Q416" s="5">
        <f ca="1" t="shared" si="78"/>
        <v>0</v>
      </c>
      <c r="R416" s="5">
        <f ca="1" t="shared" si="79"/>
        <v>0</v>
      </c>
      <c r="S416" s="5">
        <f ca="1" t="shared" si="80"/>
        <v>0</v>
      </c>
      <c r="T416" s="5">
        <f ca="1" t="shared" si="81"/>
        <v>0</v>
      </c>
      <c r="U416" s="5">
        <f ca="1" t="shared" si="71"/>
        <v>0</v>
      </c>
      <c r="V416" s="5">
        <f ca="1" t="shared" si="82"/>
        <v>0</v>
      </c>
      <c r="W416" s="5">
        <f ca="1" t="shared" si="83"/>
        <v>0</v>
      </c>
    </row>
    <row r="417" spans="7:23" ht="15.75" customHeight="1">
      <c r="G417" s="5" t="str">
        <f ca="1">IF(H355&gt;59,60,"-")</f>
        <v>-</v>
      </c>
      <c r="H417" s="5">
        <f ca="1" t="shared" si="72"/>
        <v>0</v>
      </c>
      <c r="I417" s="5">
        <f ca="1" t="shared" si="73"/>
        <v>0</v>
      </c>
      <c r="J417" s="5">
        <f ca="1" t="shared" si="74"/>
        <v>0</v>
      </c>
      <c r="K417" s="5">
        <f ca="1" t="shared" si="75"/>
        <v>0</v>
      </c>
      <c r="L417" s="5">
        <f ca="1" t="shared" si="70"/>
        <v>0</v>
      </c>
      <c r="M417" s="5">
        <f ca="1" t="shared" si="76"/>
        <v>0</v>
      </c>
      <c r="N417" s="5">
        <f ca="1" t="shared" si="77"/>
        <v>0</v>
      </c>
      <c r="P417" s="5" t="str">
        <f ca="1">IF(Q355&gt;59,60,"-")</f>
        <v>-</v>
      </c>
      <c r="Q417" s="5">
        <f ca="1" t="shared" si="78"/>
        <v>0</v>
      </c>
      <c r="R417" s="5">
        <f ca="1" t="shared" si="79"/>
        <v>0</v>
      </c>
      <c r="S417" s="5">
        <f ca="1" t="shared" si="80"/>
        <v>0</v>
      </c>
      <c r="T417" s="5">
        <f ca="1" t="shared" si="81"/>
        <v>0</v>
      </c>
      <c r="U417" s="5">
        <f ca="1" t="shared" si="71"/>
        <v>0</v>
      </c>
      <c r="V417" s="5">
        <f ca="1" t="shared" si="82"/>
        <v>0</v>
      </c>
      <c r="W417" s="5">
        <f ca="1" t="shared" si="83"/>
        <v>0</v>
      </c>
    </row>
  </sheetData>
  <mergeCells count="10">
    <mergeCell ref="G24:H24"/>
    <mergeCell ref="I23:J23"/>
    <mergeCell ref="G23:H23"/>
    <mergeCell ref="M21:N21"/>
    <mergeCell ref="F2:H2"/>
    <mergeCell ref="F7:F12"/>
    <mergeCell ref="F13:F18"/>
    <mergeCell ref="J4:K4"/>
    <mergeCell ref="H4:I4"/>
    <mergeCell ref="G21:H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4"/>
  <sheetViews>
    <sheetView workbookViewId="0" topLeftCell="A1">
      <selection activeCell="I49" sqref="I49"/>
    </sheetView>
  </sheetViews>
  <sheetFormatPr defaultColWidth="9.140625" defaultRowHeight="15"/>
  <cols>
    <col min="1" max="1" width="9.7109375" style="0" customWidth="1"/>
    <col min="2" max="2" width="3.7109375" style="0" customWidth="1"/>
    <col min="3" max="3" width="30.8515625" style="0" customWidth="1"/>
    <col min="4" max="15" width="10.421875" style="0" customWidth="1"/>
    <col min="16" max="17" width="13.7109375" style="0" customWidth="1"/>
  </cols>
  <sheetData>
    <row r="1" spans="3:18" ht="1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3:18" ht="15.75" thickBot="1">
      <c r="C2" s="37" t="s">
        <v>109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3:18" ht="15.75" thickBot="1">
      <c r="C3" s="1"/>
      <c r="D3" s="138" t="s">
        <v>113</v>
      </c>
      <c r="E3" s="36" t="s">
        <v>114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3:18" ht="15">
      <c r="C4" s="135" t="s">
        <v>110</v>
      </c>
      <c r="D4" s="6">
        <v>8</v>
      </c>
      <c r="E4" s="23">
        <v>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3:18" ht="15">
      <c r="C5" s="134" t="s">
        <v>111</v>
      </c>
      <c r="D5" s="5">
        <v>25</v>
      </c>
      <c r="E5" s="23">
        <v>25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3:18" ht="15.75" thickBot="1">
      <c r="C6" s="133" t="s">
        <v>112</v>
      </c>
      <c r="D6" s="162">
        <f>D4-D5/60</f>
        <v>7.583333333333333</v>
      </c>
      <c r="E6" s="163">
        <f>E4-E5/60</f>
        <v>7.583333333333333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3:18" ht="1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3:18" ht="1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3:18" ht="15.75" thickBot="1">
      <c r="C9" s="109" t="s">
        <v>129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3:18" ht="15.75" thickBot="1">
      <c r="C10" s="1"/>
      <c r="D10" s="198" t="s">
        <v>116</v>
      </c>
      <c r="E10" s="199"/>
      <c r="F10" s="199"/>
      <c r="G10" s="199"/>
      <c r="H10" s="199"/>
      <c r="I10" s="200"/>
      <c r="J10" s="201" t="s">
        <v>48</v>
      </c>
      <c r="K10" s="199"/>
      <c r="L10" s="199"/>
      <c r="M10" s="199"/>
      <c r="N10" s="199"/>
      <c r="O10" s="200"/>
      <c r="P10" s="1"/>
      <c r="Q10" s="1"/>
      <c r="R10" s="1"/>
    </row>
    <row r="11" spans="3:18" ht="15.75" customHeight="1" thickBot="1">
      <c r="C11" s="108"/>
      <c r="D11" s="146" t="s">
        <v>1</v>
      </c>
      <c r="E11" s="147" t="s">
        <v>2</v>
      </c>
      <c r="F11" s="147" t="s">
        <v>3</v>
      </c>
      <c r="G11" s="147" t="s">
        <v>4</v>
      </c>
      <c r="H11" s="147" t="s">
        <v>5</v>
      </c>
      <c r="I11" s="148" t="s">
        <v>6</v>
      </c>
      <c r="J11" s="149" t="s">
        <v>1</v>
      </c>
      <c r="K11" s="147" t="s">
        <v>2</v>
      </c>
      <c r="L11" s="147" t="s">
        <v>3</v>
      </c>
      <c r="M11" s="147" t="s">
        <v>4</v>
      </c>
      <c r="N11" s="147" t="s">
        <v>5</v>
      </c>
      <c r="O11" s="148" t="s">
        <v>6</v>
      </c>
      <c r="P11" s="1"/>
      <c r="Q11" s="1"/>
      <c r="R11" s="1"/>
    </row>
    <row r="12" spans="2:18" ht="15.75" customHeight="1">
      <c r="B12" s="202" t="s">
        <v>18</v>
      </c>
      <c r="C12" s="150" t="s">
        <v>65</v>
      </c>
      <c r="D12" s="143">
        <f ca="1">'AC'!G5</f>
        <v>99</v>
      </c>
      <c r="E12" s="128">
        <f ca="1">'AC'!G6</f>
        <v>48</v>
      </c>
      <c r="F12" s="128">
        <f ca="1">'AC'!G7</f>
        <v>8</v>
      </c>
      <c r="G12" s="128">
        <f ca="1">'AC'!G8</f>
        <v>11</v>
      </c>
      <c r="H12" s="128">
        <f ca="1">'AC'!G9</f>
        <v>100</v>
      </c>
      <c r="I12" s="129">
        <f ca="1">'AC'!G10</f>
        <v>52</v>
      </c>
      <c r="J12" s="139">
        <v>0</v>
      </c>
      <c r="K12" s="136">
        <v>0</v>
      </c>
      <c r="L12" s="136">
        <v>0</v>
      </c>
      <c r="M12" s="136">
        <v>0</v>
      </c>
      <c r="N12" s="136">
        <v>0</v>
      </c>
      <c r="O12" s="137">
        <v>0</v>
      </c>
      <c r="P12" s="1"/>
      <c r="Q12" s="1"/>
      <c r="R12" s="1"/>
    </row>
    <row r="13" spans="2:18" ht="15.75" customHeight="1">
      <c r="B13" s="203"/>
      <c r="C13" s="151" t="s">
        <v>66</v>
      </c>
      <c r="D13" s="144">
        <f ca="1">'AC'!H5</f>
        <v>98</v>
      </c>
      <c r="E13" s="111">
        <f ca="1">'AC'!H6</f>
        <v>47</v>
      </c>
      <c r="F13" s="111">
        <f ca="1">'AC'!H7</f>
        <v>8</v>
      </c>
      <c r="G13" s="111">
        <f ca="1">'AC'!H8</f>
        <v>15</v>
      </c>
      <c r="H13" s="111">
        <f ca="1">'AC'!H9</f>
        <v>109</v>
      </c>
      <c r="I13" s="130">
        <f ca="1">'AC'!H10</f>
        <v>49</v>
      </c>
      <c r="J13" s="140">
        <v>0</v>
      </c>
      <c r="K13" s="111">
        <v>0</v>
      </c>
      <c r="L13" s="111">
        <v>0</v>
      </c>
      <c r="M13" s="111">
        <v>0</v>
      </c>
      <c r="N13" s="111">
        <v>0</v>
      </c>
      <c r="O13" s="130">
        <v>0</v>
      </c>
      <c r="P13" s="1"/>
      <c r="Q13" s="1"/>
      <c r="R13" s="1"/>
    </row>
    <row r="14" spans="2:18" ht="15.75" customHeight="1">
      <c r="B14" s="203"/>
      <c r="C14" s="151" t="s">
        <v>67</v>
      </c>
      <c r="D14" s="144">
        <f ca="1">'AC'!J5</f>
        <v>63</v>
      </c>
      <c r="E14" s="111">
        <f ca="1">'AC'!J6</f>
        <v>35</v>
      </c>
      <c r="F14" s="111">
        <f ca="1">'AC'!J7</f>
        <v>3</v>
      </c>
      <c r="G14" s="111">
        <f ca="1">'AC'!J8</f>
        <v>4</v>
      </c>
      <c r="H14" s="111">
        <f ca="1">'AC'!J9</f>
        <v>60</v>
      </c>
      <c r="I14" s="130">
        <f ca="1">'AC'!J10</f>
        <v>34</v>
      </c>
      <c r="J14" s="140">
        <v>0</v>
      </c>
      <c r="K14" s="111">
        <v>0</v>
      </c>
      <c r="L14" s="111">
        <v>0</v>
      </c>
      <c r="M14" s="111">
        <v>0</v>
      </c>
      <c r="N14" s="111">
        <v>0</v>
      </c>
      <c r="O14" s="130">
        <v>0</v>
      </c>
      <c r="P14" s="1"/>
      <c r="Q14" s="1"/>
      <c r="R14" s="1"/>
    </row>
    <row r="15" spans="2:18" ht="15.75" customHeight="1">
      <c r="B15" s="203"/>
      <c r="C15" s="151" t="s">
        <v>78</v>
      </c>
      <c r="D15" s="144">
        <f ca="1">'AC'!K5</f>
        <v>2.5</v>
      </c>
      <c r="E15" s="111">
        <f ca="1">'AC'!K6</f>
        <v>1.2000000000000002</v>
      </c>
      <c r="F15" s="111">
        <f ca="1">'AC'!K7</f>
        <v>0.2</v>
      </c>
      <c r="G15" s="111">
        <f ca="1">'AC'!K8</f>
        <v>0.30000000000000004</v>
      </c>
      <c r="H15" s="111">
        <f ca="1">'AC'!K9</f>
        <v>2.5</v>
      </c>
      <c r="I15" s="130">
        <f ca="1">'AC'!K10</f>
        <v>1.3</v>
      </c>
      <c r="J15" s="140">
        <v>0</v>
      </c>
      <c r="K15" s="111">
        <v>0</v>
      </c>
      <c r="L15" s="111">
        <v>0</v>
      </c>
      <c r="M15" s="111">
        <v>0</v>
      </c>
      <c r="N15" s="111">
        <v>0</v>
      </c>
      <c r="O15" s="130">
        <v>0</v>
      </c>
      <c r="P15" s="1"/>
      <c r="Q15" s="1"/>
      <c r="R15" s="1"/>
    </row>
    <row r="16" spans="2:15" ht="15.75" customHeight="1">
      <c r="B16" s="203"/>
      <c r="C16" s="151" t="s">
        <v>68</v>
      </c>
      <c r="D16" s="144">
        <f ca="1">'AC'!L5</f>
        <v>346.6666666666667</v>
      </c>
      <c r="E16" s="111">
        <f ca="1">'AC'!L6</f>
        <v>150</v>
      </c>
      <c r="F16" s="111">
        <f ca="1">'AC'!L7</f>
        <v>43.333333333333336</v>
      </c>
      <c r="G16" s="111">
        <f ca="1">'AC'!L8</f>
        <v>75</v>
      </c>
      <c r="H16" s="111">
        <f ca="1">'AC'!L9</f>
        <v>466.6666666666667</v>
      </c>
      <c r="I16" s="130">
        <f ca="1">'AC'!L10</f>
        <v>205</v>
      </c>
      <c r="J16" s="140">
        <v>0</v>
      </c>
      <c r="K16" s="111">
        <v>0</v>
      </c>
      <c r="L16" s="111">
        <v>0</v>
      </c>
      <c r="M16" s="111">
        <v>0</v>
      </c>
      <c r="N16" s="111">
        <v>0</v>
      </c>
      <c r="O16" s="130">
        <v>0</v>
      </c>
    </row>
    <row r="17" spans="2:18" ht="15.75" customHeight="1">
      <c r="B17" s="203"/>
      <c r="C17" s="151" t="s">
        <v>69</v>
      </c>
      <c r="D17" s="144">
        <f ca="1">'AC'!M5</f>
        <v>465</v>
      </c>
      <c r="E17" s="111">
        <f ca="1">'AC'!M6</f>
        <v>170</v>
      </c>
      <c r="F17" s="111">
        <f ca="1">'AC'!M7</f>
        <v>53.333333333333336</v>
      </c>
      <c r="G17" s="111">
        <f ca="1">'AC'!M8</f>
        <v>101.66666666666667</v>
      </c>
      <c r="H17" s="111">
        <f ca="1">'AC'!M9</f>
        <v>543.3333333333334</v>
      </c>
      <c r="I17" s="130">
        <f ca="1">'AC'!M10</f>
        <v>226.66666666666669</v>
      </c>
      <c r="J17" s="140">
        <v>0</v>
      </c>
      <c r="K17" s="111">
        <v>0</v>
      </c>
      <c r="L17" s="111">
        <v>0</v>
      </c>
      <c r="M17" s="111">
        <v>0</v>
      </c>
      <c r="N17" s="111">
        <v>0</v>
      </c>
      <c r="O17" s="130">
        <v>0</v>
      </c>
      <c r="P17" s="1"/>
      <c r="Q17" s="1"/>
      <c r="R17" s="1"/>
    </row>
    <row r="18" spans="2:18" ht="15.75" customHeight="1">
      <c r="B18" s="203"/>
      <c r="C18" s="151" t="s">
        <v>115</v>
      </c>
      <c r="D18" s="144">
        <f ca="1">'AC'!N5*1/3</f>
        <v>1900</v>
      </c>
      <c r="E18" s="111">
        <f ca="1">'AC'!N6*1/3</f>
        <v>858.3333333333334</v>
      </c>
      <c r="F18" s="111">
        <f ca="1">'AC'!N7*1/3</f>
        <v>225</v>
      </c>
      <c r="G18" s="111">
        <f ca="1">'AC'!N8*1/3</f>
        <v>300</v>
      </c>
      <c r="H18" s="111">
        <f ca="1">'AC'!N9*1/3</f>
        <v>2008.3333333333333</v>
      </c>
      <c r="I18" s="130">
        <f ca="1">'AC'!N10*1/3</f>
        <v>975</v>
      </c>
      <c r="J18" s="140">
        <f ca="1">'AC'!N5*2/3</f>
        <v>3800</v>
      </c>
      <c r="K18" s="111">
        <f ca="1">'AC'!N6*2/3</f>
        <v>1716.6666666666667</v>
      </c>
      <c r="L18" s="111">
        <f ca="1">'AC'!N7*2/3</f>
        <v>450</v>
      </c>
      <c r="M18" s="111">
        <f ca="1">'AC'!N8*2/3</f>
        <v>600</v>
      </c>
      <c r="N18" s="111">
        <f ca="1">'AC'!N9*2/3</f>
        <v>4016.6666666666665</v>
      </c>
      <c r="O18" s="111">
        <f ca="1">'AC'!N10*2/3</f>
        <v>1950</v>
      </c>
      <c r="P18" s="1"/>
      <c r="Q18" s="1"/>
      <c r="R18" s="1"/>
    </row>
    <row r="19" spans="2:18" ht="15.75" customHeight="1">
      <c r="B19" s="203"/>
      <c r="C19" s="151" t="s">
        <v>89</v>
      </c>
      <c r="D19" s="144">
        <f ca="1">'CC'!H7</f>
        <v>79.26666666666667</v>
      </c>
      <c r="E19" s="111">
        <f ca="1">'CC'!H8</f>
        <v>55.5</v>
      </c>
      <c r="F19" s="111">
        <f ca="1">'CC'!H9</f>
        <v>28.65</v>
      </c>
      <c r="G19" s="111">
        <f ca="1">'CC'!H10</f>
        <v>25.016666666666666</v>
      </c>
      <c r="H19" s="111">
        <f ca="1">'CC'!H11</f>
        <v>53.36666666666667</v>
      </c>
      <c r="I19" s="130">
        <f ca="1">'CC'!H12</f>
        <v>55.81666666666667</v>
      </c>
      <c r="J19" s="140">
        <f ca="1">'CC'!H13</f>
        <v>29.583333333333332</v>
      </c>
      <c r="K19" s="111">
        <f ca="1">'CC'!H14</f>
        <v>28.316666666666666</v>
      </c>
      <c r="L19" s="111">
        <f ca="1">'CC'!H15</f>
        <v>23.35</v>
      </c>
      <c r="M19" s="111">
        <f ca="1">'CC'!H16</f>
        <v>29.65</v>
      </c>
      <c r="N19" s="111">
        <f ca="1">'CC'!H17</f>
        <v>26.833333333333332</v>
      </c>
      <c r="O19" s="130">
        <f ca="1">'CC'!H18</f>
        <v>17.516666666666666</v>
      </c>
      <c r="P19" s="1"/>
      <c r="Q19" s="1"/>
      <c r="R19" s="1"/>
    </row>
    <row r="20" spans="2:18" ht="15.75" customHeight="1" thickBot="1">
      <c r="B20" s="204"/>
      <c r="C20" s="152" t="s">
        <v>90</v>
      </c>
      <c r="D20" s="145">
        <f ca="1">'CC'!I7</f>
        <v>20.5</v>
      </c>
      <c r="E20" s="131">
        <f ca="1">'CC'!I8</f>
        <v>13.233333333333333</v>
      </c>
      <c r="F20" s="131">
        <f ca="1">'CC'!I9</f>
        <v>7.916666666666667</v>
      </c>
      <c r="G20" s="131">
        <f ca="1">'CC'!I10</f>
        <v>5.233333333333333</v>
      </c>
      <c r="H20" s="131">
        <f ca="1">'CC'!I11</f>
        <v>10.033333333333333</v>
      </c>
      <c r="I20" s="132">
        <f ca="1">'CC'!I12</f>
        <v>13.866666666666667</v>
      </c>
      <c r="J20" s="141">
        <f ca="1">'CC'!I13</f>
        <v>9.583333333333334</v>
      </c>
      <c r="K20" s="131">
        <f ca="1">'CC'!I14</f>
        <v>5.366666666666666</v>
      </c>
      <c r="L20" s="131">
        <f ca="1">'CC'!I15</f>
        <v>5.533333333333333</v>
      </c>
      <c r="M20" s="131">
        <f ca="1">'CC'!I16</f>
        <v>5.133333333333334</v>
      </c>
      <c r="N20" s="131">
        <f ca="1">'CC'!I17</f>
        <v>4.65</v>
      </c>
      <c r="O20" s="132">
        <f ca="1">'CC'!I18</f>
        <v>3.1</v>
      </c>
      <c r="P20" s="1"/>
      <c r="Q20" s="1"/>
      <c r="R20" s="1"/>
    </row>
    <row r="21" spans="2:18" ht="15">
      <c r="B21" s="202" t="s">
        <v>47</v>
      </c>
      <c r="C21" s="150" t="s">
        <v>65</v>
      </c>
      <c r="D21" s="143">
        <f ca="1">'AC'!G5</f>
        <v>99</v>
      </c>
      <c r="E21" s="128">
        <f ca="1">'AC'!G6</f>
        <v>48</v>
      </c>
      <c r="F21" s="128">
        <f ca="1">'AC'!G7</f>
        <v>8</v>
      </c>
      <c r="G21" s="128">
        <f ca="1">'AC'!G8</f>
        <v>11</v>
      </c>
      <c r="H21" s="128">
        <f ca="1">'AC'!G9</f>
        <v>100</v>
      </c>
      <c r="I21" s="129">
        <f ca="1">'AC'!G10</f>
        <v>52</v>
      </c>
      <c r="J21" s="142">
        <v>0</v>
      </c>
      <c r="K21" s="128">
        <v>0</v>
      </c>
      <c r="L21" s="128">
        <v>0</v>
      </c>
      <c r="M21" s="128">
        <v>0</v>
      </c>
      <c r="N21" s="128">
        <v>0</v>
      </c>
      <c r="O21" s="129">
        <v>0</v>
      </c>
      <c r="P21" s="1"/>
      <c r="Q21" s="1"/>
      <c r="R21" s="1"/>
    </row>
    <row r="22" spans="2:18" ht="15">
      <c r="B22" s="203"/>
      <c r="C22" s="151" t="s">
        <v>66</v>
      </c>
      <c r="D22" s="144">
        <f ca="1">'AC'!H5</f>
        <v>98</v>
      </c>
      <c r="E22" s="111">
        <f ca="1">'AC'!H6</f>
        <v>47</v>
      </c>
      <c r="F22" s="111">
        <f ca="1">'AC'!H7</f>
        <v>8</v>
      </c>
      <c r="G22" s="111">
        <f ca="1">'AC'!H8</f>
        <v>15</v>
      </c>
      <c r="H22" s="111">
        <f ca="1">'AC'!H9</f>
        <v>109</v>
      </c>
      <c r="I22" s="130">
        <f ca="1">'AC'!H10</f>
        <v>49</v>
      </c>
      <c r="J22" s="140">
        <v>0</v>
      </c>
      <c r="K22" s="111">
        <v>0</v>
      </c>
      <c r="L22" s="111">
        <v>0</v>
      </c>
      <c r="M22" s="111">
        <v>0</v>
      </c>
      <c r="N22" s="111">
        <v>0</v>
      </c>
      <c r="O22" s="130">
        <v>0</v>
      </c>
      <c r="P22" s="1"/>
      <c r="Q22" s="1"/>
      <c r="R22" s="1"/>
    </row>
    <row r="23" spans="2:18" ht="15">
      <c r="B23" s="203"/>
      <c r="C23" s="151" t="s">
        <v>67</v>
      </c>
      <c r="D23" s="144">
        <f ca="1">'AC'!J5</f>
        <v>63</v>
      </c>
      <c r="E23" s="111">
        <f ca="1">'AC'!J6</f>
        <v>35</v>
      </c>
      <c r="F23" s="111">
        <f ca="1">'AC'!J7</f>
        <v>3</v>
      </c>
      <c r="G23" s="111">
        <f ca="1">'AC'!J8</f>
        <v>4</v>
      </c>
      <c r="H23" s="111">
        <f ca="1">'AC'!J9</f>
        <v>60</v>
      </c>
      <c r="I23" s="130">
        <f ca="1">'AC'!J10</f>
        <v>34</v>
      </c>
      <c r="J23" s="140">
        <v>0</v>
      </c>
      <c r="K23" s="111">
        <v>0</v>
      </c>
      <c r="L23" s="111">
        <v>0</v>
      </c>
      <c r="M23" s="111">
        <v>0</v>
      </c>
      <c r="N23" s="111">
        <v>0</v>
      </c>
      <c r="O23" s="130">
        <v>0</v>
      </c>
      <c r="P23" s="1"/>
      <c r="Q23" s="1"/>
      <c r="R23" s="1"/>
    </row>
    <row r="24" spans="2:18" ht="15">
      <c r="B24" s="203"/>
      <c r="C24" s="151" t="s">
        <v>78</v>
      </c>
      <c r="D24" s="144">
        <f ca="1">'AC'!K5</f>
        <v>2.5</v>
      </c>
      <c r="E24" s="111">
        <f ca="1">'AC'!K6</f>
        <v>1.2000000000000002</v>
      </c>
      <c r="F24" s="111">
        <f ca="1">'AC'!K7</f>
        <v>0.2</v>
      </c>
      <c r="G24" s="111">
        <f ca="1">'AC'!K8</f>
        <v>0.30000000000000004</v>
      </c>
      <c r="H24" s="111">
        <f ca="1">'AC'!K9</f>
        <v>2.5</v>
      </c>
      <c r="I24" s="130">
        <f ca="1">'AC'!K10</f>
        <v>1.3</v>
      </c>
      <c r="J24" s="140">
        <v>0</v>
      </c>
      <c r="K24" s="111">
        <v>0</v>
      </c>
      <c r="L24" s="111">
        <v>0</v>
      </c>
      <c r="M24" s="111">
        <v>0</v>
      </c>
      <c r="N24" s="111">
        <v>0</v>
      </c>
      <c r="O24" s="130">
        <v>0</v>
      </c>
      <c r="P24" s="1"/>
      <c r="Q24" s="1"/>
      <c r="R24" s="1"/>
    </row>
    <row r="25" spans="2:18" ht="15">
      <c r="B25" s="203"/>
      <c r="C25" s="151" t="s">
        <v>68</v>
      </c>
      <c r="D25" s="144">
        <f ca="1">'AC'!L5</f>
        <v>346.6666666666667</v>
      </c>
      <c r="E25" s="111">
        <f ca="1">'AC'!L6</f>
        <v>150</v>
      </c>
      <c r="F25" s="111">
        <f ca="1">'AC'!L7</f>
        <v>43.333333333333336</v>
      </c>
      <c r="G25" s="111">
        <f ca="1">'AC'!L8</f>
        <v>75</v>
      </c>
      <c r="H25" s="111">
        <f ca="1">'AC'!L9</f>
        <v>466.6666666666667</v>
      </c>
      <c r="I25" s="130">
        <f ca="1">'AC'!L10</f>
        <v>205</v>
      </c>
      <c r="J25" s="140">
        <v>0</v>
      </c>
      <c r="K25" s="111">
        <v>0</v>
      </c>
      <c r="L25" s="111">
        <v>0</v>
      </c>
      <c r="M25" s="111">
        <v>0</v>
      </c>
      <c r="N25" s="111">
        <v>0</v>
      </c>
      <c r="O25" s="130">
        <v>0</v>
      </c>
      <c r="P25" s="1"/>
      <c r="Q25" s="1"/>
      <c r="R25" s="1"/>
    </row>
    <row r="26" spans="2:15" ht="15">
      <c r="B26" s="203"/>
      <c r="C26" s="151" t="s">
        <v>69</v>
      </c>
      <c r="D26" s="144">
        <f ca="1">'AC'!M5</f>
        <v>465</v>
      </c>
      <c r="E26" s="111">
        <f ca="1">'AC'!M6</f>
        <v>170</v>
      </c>
      <c r="F26" s="111">
        <f ca="1">'AC'!M7</f>
        <v>53.333333333333336</v>
      </c>
      <c r="G26" s="111">
        <f ca="1">'AC'!M8</f>
        <v>101.66666666666667</v>
      </c>
      <c r="H26" s="111">
        <f ca="1">'AC'!M9</f>
        <v>543.3333333333334</v>
      </c>
      <c r="I26" s="130">
        <f ca="1">'AC'!M10</f>
        <v>226.66666666666669</v>
      </c>
      <c r="J26" s="140">
        <v>0</v>
      </c>
      <c r="K26" s="111">
        <v>0</v>
      </c>
      <c r="L26" s="111">
        <v>0</v>
      </c>
      <c r="M26" s="111">
        <v>0</v>
      </c>
      <c r="N26" s="111">
        <v>0</v>
      </c>
      <c r="O26" s="130">
        <v>0</v>
      </c>
    </row>
    <row r="27" spans="2:15" ht="15">
      <c r="B27" s="203"/>
      <c r="C27" s="151" t="s">
        <v>115</v>
      </c>
      <c r="D27" s="144">
        <f ca="1">'AC'!O5*1/3</f>
        <v>583.3333333333334</v>
      </c>
      <c r="E27" s="111">
        <f ca="1">'AC'!O6*1/3</f>
        <v>250</v>
      </c>
      <c r="F27" s="111">
        <f ca="1">'AC'!O7*1/3</f>
        <v>66.66666666666667</v>
      </c>
      <c r="G27" s="111">
        <f ca="1">'AC'!O8*1/3</f>
        <v>100</v>
      </c>
      <c r="H27" s="111">
        <f ca="1">'AC'!O9*1/3</f>
        <v>608.3333333333334</v>
      </c>
      <c r="I27" s="130">
        <f ca="1">'AC'!O10*1/3</f>
        <v>275</v>
      </c>
      <c r="J27" s="140">
        <f ca="1">'AC'!O5*2/3</f>
        <v>1166.6666666666667</v>
      </c>
      <c r="K27" s="111">
        <f ca="1">'AC'!O6*2/3</f>
        <v>500</v>
      </c>
      <c r="L27" s="111">
        <f ca="1">'AC'!O7*2/3</f>
        <v>133.33333333333334</v>
      </c>
      <c r="M27" s="111">
        <f ca="1">'AC'!O8*2/3</f>
        <v>200</v>
      </c>
      <c r="N27" s="111">
        <f ca="1">'AC'!O9*2/3</f>
        <v>1216.6666666666667</v>
      </c>
      <c r="O27" s="130">
        <f ca="1">'AC'!O10*2/3</f>
        <v>550</v>
      </c>
    </row>
    <row r="28" spans="2:15" ht="15">
      <c r="B28" s="203"/>
      <c r="C28" s="151" t="s">
        <v>89</v>
      </c>
      <c r="D28" s="144">
        <f ca="1">'CC'!J7</f>
        <v>80</v>
      </c>
      <c r="E28" s="111">
        <f ca="1">'CC'!J8</f>
        <v>54</v>
      </c>
      <c r="F28" s="111">
        <f ca="1">'CC'!J9</f>
        <v>28</v>
      </c>
      <c r="G28" s="111">
        <f ca="1">'CC'!J10</f>
        <v>22</v>
      </c>
      <c r="H28" s="111">
        <f ca="1">'CC'!J11</f>
        <v>40</v>
      </c>
      <c r="I28" s="130">
        <f ca="1">'CC'!J12</f>
        <v>58</v>
      </c>
      <c r="J28" s="140">
        <f ca="1">'CC'!J13</f>
        <v>36</v>
      </c>
      <c r="K28" s="111">
        <f ca="1">'CC'!J14</f>
        <v>22</v>
      </c>
      <c r="L28" s="111">
        <f ca="1">'CC'!J15</f>
        <v>22</v>
      </c>
      <c r="M28" s="111">
        <f ca="1">'CC'!J16</f>
        <v>20</v>
      </c>
      <c r="N28" s="111">
        <f ca="1">'CC'!J17</f>
        <v>16</v>
      </c>
      <c r="O28" s="130">
        <f ca="1">'CC'!J18</f>
        <v>14</v>
      </c>
    </row>
    <row r="29" spans="2:15" ht="15">
      <c r="B29" s="203"/>
      <c r="C29" s="151" t="s">
        <v>90</v>
      </c>
      <c r="D29" s="144">
        <f ca="1">'CC'!K7</f>
        <v>506.75</v>
      </c>
      <c r="E29" s="111">
        <f ca="1">'CC'!K8</f>
        <v>333.25</v>
      </c>
      <c r="F29" s="111">
        <f ca="1">'CC'!K9</f>
        <v>150.25</v>
      </c>
      <c r="G29" s="111">
        <f ca="1">'CC'!K10</f>
        <v>142</v>
      </c>
      <c r="H29" s="111">
        <f ca="1">'CC'!K11</f>
        <v>309.25</v>
      </c>
      <c r="I29" s="130">
        <f ca="1">'CC'!K12</f>
        <v>322.25</v>
      </c>
      <c r="J29" s="140">
        <f ca="1">'CC'!K13</f>
        <v>208.5</v>
      </c>
      <c r="K29" s="111">
        <f ca="1">'CC'!K14</f>
        <v>177.5</v>
      </c>
      <c r="L29" s="111">
        <f ca="1">'CC'!K15</f>
        <v>133</v>
      </c>
      <c r="M29" s="111">
        <f ca="1">'CC'!K16</f>
        <v>168.5</v>
      </c>
      <c r="N29" s="111">
        <f ca="1">'CC'!K17</f>
        <v>155</v>
      </c>
      <c r="O29" s="130">
        <f ca="1">'CC'!K18</f>
        <v>101.75</v>
      </c>
    </row>
    <row r="30" spans="2:15" ht="15">
      <c r="B30" s="203"/>
      <c r="C30" s="151" t="s">
        <v>91</v>
      </c>
      <c r="D30" s="144">
        <f ca="1">'CC'!L7</f>
        <v>52.024</v>
      </c>
      <c r="E30" s="111">
        <f ca="1">'CC'!L8</f>
        <v>35.35</v>
      </c>
      <c r="F30" s="111">
        <f ca="1">'CC'!L9</f>
        <v>18.509</v>
      </c>
      <c r="G30" s="111">
        <f ca="1">'CC'!L10</f>
        <v>14.674</v>
      </c>
      <c r="H30" s="111">
        <f ca="1">'CC'!L11</f>
        <v>26.847</v>
      </c>
      <c r="I30" s="130">
        <f ca="1">'CC'!L12</f>
        <v>38.853</v>
      </c>
      <c r="J30" s="140">
        <f ca="1">'CC'!L13</f>
        <v>24.346</v>
      </c>
      <c r="K30" s="111">
        <f ca="1">'CC'!L14</f>
        <v>14.507</v>
      </c>
      <c r="L30" s="111">
        <f ca="1">'CC'!L15</f>
        <v>14.507</v>
      </c>
      <c r="M30" s="111">
        <f ca="1">'CC'!L16</f>
        <v>13.006</v>
      </c>
      <c r="N30" s="111">
        <f ca="1">'CC'!L17</f>
        <v>10.171</v>
      </c>
      <c r="O30" s="130">
        <f ca="1">'CC'!L18</f>
        <v>9.839</v>
      </c>
    </row>
    <row r="31" spans="2:15" ht="15.75" thickBot="1">
      <c r="B31" s="204"/>
      <c r="C31" s="152" t="s">
        <v>92</v>
      </c>
      <c r="D31" s="145">
        <f ca="1">'CC'!M7</f>
        <v>212</v>
      </c>
      <c r="E31" s="131">
        <f ca="1">'CC'!M8</f>
        <v>143</v>
      </c>
      <c r="F31" s="131">
        <f ca="1">'CC'!M9</f>
        <v>59</v>
      </c>
      <c r="G31" s="131">
        <f ca="1">'CC'!M10</f>
        <v>59</v>
      </c>
      <c r="H31" s="131">
        <f ca="1">'CC'!M11</f>
        <v>106</v>
      </c>
      <c r="I31" s="132">
        <f ca="1">'CC'!M18</f>
        <v>37</v>
      </c>
      <c r="J31" s="141">
        <f ca="1">'CC'!M13</f>
        <v>92</v>
      </c>
      <c r="K31" s="131">
        <f ca="1">'CC'!M14</f>
        <v>55</v>
      </c>
      <c r="L31" s="131">
        <f ca="1">'CC'!M15</f>
        <v>59</v>
      </c>
      <c r="M31" s="131">
        <f ca="1">'CC'!M16</f>
        <v>54</v>
      </c>
      <c r="N31" s="131">
        <f ca="1">'CC'!M17</f>
        <v>44</v>
      </c>
      <c r="O31" s="132">
        <f ca="1">'CC'!M18</f>
        <v>37</v>
      </c>
    </row>
    <row r="34" ht="15">
      <c r="C34" s="112" t="s">
        <v>117</v>
      </c>
    </row>
    <row r="35" ht="15.75" thickBot="1"/>
    <row r="36" spans="2:15" ht="15.75" thickBot="1">
      <c r="B36" s="110"/>
      <c r="D36" s="198" t="s">
        <v>116</v>
      </c>
      <c r="E36" s="199"/>
      <c r="F36" s="199"/>
      <c r="G36" s="199"/>
      <c r="H36" s="199"/>
      <c r="I36" s="200"/>
      <c r="J36" s="201" t="s">
        <v>48</v>
      </c>
      <c r="K36" s="199"/>
      <c r="L36" s="199"/>
      <c r="M36" s="199"/>
      <c r="N36" s="199"/>
      <c r="O36" s="200"/>
    </row>
    <row r="37" spans="4:15" ht="15.75" thickBot="1">
      <c r="D37" s="154" t="s">
        <v>1</v>
      </c>
      <c r="E37" s="155" t="s">
        <v>2</v>
      </c>
      <c r="F37" s="155" t="s">
        <v>3</v>
      </c>
      <c r="G37" s="155" t="s">
        <v>4</v>
      </c>
      <c r="H37" s="155" t="s">
        <v>5</v>
      </c>
      <c r="I37" s="156" t="s">
        <v>6</v>
      </c>
      <c r="J37" s="157" t="s">
        <v>1</v>
      </c>
      <c r="K37" s="155" t="s">
        <v>2</v>
      </c>
      <c r="L37" s="155" t="s">
        <v>3</v>
      </c>
      <c r="M37" s="155" t="s">
        <v>4</v>
      </c>
      <c r="N37" s="155" t="s">
        <v>5</v>
      </c>
      <c r="O37" s="156" t="s">
        <v>6</v>
      </c>
    </row>
    <row r="38" spans="3:15" ht="15">
      <c r="C38" s="158" t="s">
        <v>18</v>
      </c>
      <c r="D38" s="164">
        <f ca="1">(SUM(D12:D20)/60)/D6</f>
        <v>6.755897435897437</v>
      </c>
      <c r="E38" s="165">
        <f ca="1">(SUM(E12:E20)/60)/D6</f>
        <v>3.029157509157509</v>
      </c>
      <c r="F38" s="165">
        <f ca="1">(SUM(F12:F20)/60)/D6</f>
        <v>0.8295238095238096</v>
      </c>
      <c r="G38" s="165">
        <f ca="1">SUM(G12:G20)/60/D6</f>
        <v>1.1806959706959708</v>
      </c>
      <c r="H38" s="165">
        <f ca="1">SUM(H12:H20)/60/D6</f>
        <v>7.36974358974359</v>
      </c>
      <c r="I38" s="166">
        <f ca="1">SUM(I12:I20)/60/D6</f>
        <v>3.544285714285714</v>
      </c>
      <c r="J38" s="167">
        <f ca="1">SUM(J12:J20)/60/E6</f>
        <v>8.437728937728938</v>
      </c>
      <c r="K38" s="165">
        <f ca="1">SUM(K12:K20)/60/E6</f>
        <v>3.846923076923077</v>
      </c>
      <c r="L38" s="165">
        <f ca="1">SUM(L12:L20)/60/E6</f>
        <v>1.0524908424908426</v>
      </c>
      <c r="M38" s="165">
        <f ca="1">SUM(M12:M20)/60/E6</f>
        <v>1.395128205128205</v>
      </c>
      <c r="N38" s="165">
        <f ca="1">SUM(N12:N20)/60/E6</f>
        <v>8.897032967032967</v>
      </c>
      <c r="O38" s="166">
        <f ca="1">SUM(O12:O20)/60/E6</f>
        <v>4.331025641025641</v>
      </c>
    </row>
    <row r="39" spans="3:15" ht="15.75" thickBot="1">
      <c r="C39" s="159" t="s">
        <v>47</v>
      </c>
      <c r="D39" s="168">
        <f ca="1">(SUM(D21:D31)/60)/D6</f>
        <v>5.51269010989011</v>
      </c>
      <c r="E39" s="169">
        <f ca="1">(SUM(E21:E31)/60)/D6</f>
        <v>2.7841758241758243</v>
      </c>
      <c r="F39" s="169">
        <f ca="1">(SUM(F21:F31)/60)/D6</f>
        <v>0.9632798534798537</v>
      </c>
      <c r="G39" s="169">
        <f ca="1">SUM(G21:G31)/60/D6</f>
        <v>1.1970124542124543</v>
      </c>
      <c r="H39" s="169">
        <f ca="1">SUM(H21:H31)/60/D6</f>
        <v>5.213033699633701</v>
      </c>
      <c r="I39" s="170">
        <f ca="1">SUM(I21:I31)/60/D6</f>
        <v>2.8550981684981687</v>
      </c>
      <c r="J39" s="171">
        <f ca="1">SUM(J21:J31)/60/E6</f>
        <v>3.357170695970696</v>
      </c>
      <c r="K39" s="169">
        <f ca="1">SUM(K21:K31)/60/E6</f>
        <v>1.6901252747252746</v>
      </c>
      <c r="L39" s="169">
        <f ca="1">SUM(L21:L31)/60/E6</f>
        <v>0.7952534798534799</v>
      </c>
      <c r="M39" s="169">
        <f ca="1">SUM(M21:M31)/60/E6</f>
        <v>1.0011120879120878</v>
      </c>
      <c r="N39" s="169">
        <f ca="1">SUM(N21:N31)/60/E6</f>
        <v>3.1688739926739933</v>
      </c>
      <c r="O39" s="170">
        <f ca="1">SUM(O21:O31)/60/E6</f>
        <v>1.5661296703296705</v>
      </c>
    </row>
    <row r="40" ht="15.75" thickBot="1"/>
    <row r="41" spans="3:15" ht="15.75" thickBot="1">
      <c r="C41" s="153" t="s">
        <v>144</v>
      </c>
      <c r="D41" s="172">
        <f ca="1">D38-D39</f>
        <v>1.2432073260073269</v>
      </c>
      <c r="E41" s="172">
        <f aca="true" t="shared" si="0" ref="E41:O41">E38-E39</f>
        <v>0.24498168498168482</v>
      </c>
      <c r="F41" s="172">
        <f ca="1" t="shared" si="0"/>
        <v>-0.13375604395604412</v>
      </c>
      <c r="G41" s="172">
        <f ca="1" t="shared" si="0"/>
        <v>-0.016316483516483515</v>
      </c>
      <c r="H41" s="172">
        <f ca="1" t="shared" si="0"/>
        <v>2.156709890109889</v>
      </c>
      <c r="I41" s="172">
        <f ca="1" t="shared" si="0"/>
        <v>0.6891875457875454</v>
      </c>
      <c r="J41" s="172">
        <f ca="1" t="shared" si="0"/>
        <v>5.080558241758242</v>
      </c>
      <c r="K41" s="172">
        <f ca="1" t="shared" si="0"/>
        <v>2.1567978021978025</v>
      </c>
      <c r="L41" s="172">
        <f ca="1" t="shared" si="0"/>
        <v>0.25723736263736263</v>
      </c>
      <c r="M41" s="172">
        <f ca="1" t="shared" si="0"/>
        <v>0.3940161172161172</v>
      </c>
      <c r="N41" s="172">
        <f ca="1" t="shared" si="0"/>
        <v>5.728158974358974</v>
      </c>
      <c r="O41" s="172">
        <f ca="1" t="shared" si="0"/>
        <v>2.7648959706959704</v>
      </c>
    </row>
    <row r="42" ht="15.75" thickBot="1"/>
    <row r="43" spans="3:6" ht="15">
      <c r="C43" s="127" t="s">
        <v>145</v>
      </c>
      <c r="D43" s="160">
        <f ca="1">SUM(D38:O38)</f>
        <v>50.6696336996337</v>
      </c>
      <c r="E43" s="194">
        <f ca="1">(D43-D44)/D43*100</f>
        <v>40.587777899067504</v>
      </c>
      <c r="F43" s="196" t="s">
        <v>147</v>
      </c>
    </row>
    <row r="44" spans="3:6" ht="15.75" thickBot="1">
      <c r="C44" s="125" t="s">
        <v>146</v>
      </c>
      <c r="D44" s="161">
        <f ca="1">SUM(D39:O39)</f>
        <v>30.103955311355314</v>
      </c>
      <c r="E44" s="195"/>
      <c r="F44" s="197"/>
    </row>
  </sheetData>
  <mergeCells count="8">
    <mergeCell ref="E43:E44"/>
    <mergeCell ref="F43:F44"/>
    <mergeCell ref="D10:I10"/>
    <mergeCell ref="J10:O10"/>
    <mergeCell ref="B12:B20"/>
    <mergeCell ref="B21:B31"/>
    <mergeCell ref="D36:I36"/>
    <mergeCell ref="J36:O36"/>
  </mergeCells>
  <conditionalFormatting sqref="D41:O41">
    <cfRule type="colorScale" priority="1">
      <colorScale>
        <cfvo type="num" val="&quot;&lt;0&quot;"/>
        <cfvo type="num" val="&quot;&gt;0&quot;"/>
        <color rgb="FFFF0000"/>
        <color rgb="FF00B050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2015-06-14T19:12:51Z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866bbd6c-6b67-462f-970f-6413d2cd27a7</vt:lpwstr>
  </property>
</Properties>
</file>